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il.boler\Desktop\Güncel Line Spek ve Teknik Spekler\MB and Composites\"/>
    </mc:Choice>
  </mc:AlternateContent>
  <xr:revisionPtr revIDLastSave="0" documentId="13_ncr:1_{6E048BC6-DCA2-4EAE-A9C8-7C1AA1E67012}" xr6:coauthVersionLast="47" xr6:coauthVersionMax="47" xr10:uidLastSave="{00000000-0000-0000-0000-000000000000}"/>
  <bookViews>
    <workbookView xWindow="-120" yWindow="-120" windowWidth="24240" windowHeight="13140" tabRatio="930" xr2:uid="{00000000-000D-0000-FFFF-FFFF00000000}"/>
  </bookViews>
  <sheets>
    <sheet name="SM Ultrasonikli" sheetId="29" r:id="rId1"/>
    <sheet name="SM Kalenderli" sheetId="30" r:id="rId2"/>
    <sheet name="SM Bondingsiz" sheetId="31" r:id="rId3"/>
    <sheet name="SMM" sheetId="32" r:id="rId4"/>
    <sheet name="SMS Kalenderli" sheetId="35" r:id="rId5"/>
    <sheet name="SMS DIMPLED" sheetId="36" r:id="rId6"/>
    <sheet name="SMS DIMPLED (QUILT)" sheetId="37" r:id="rId7"/>
    <sheet name="MMM" sheetId="38" r:id="rId8"/>
    <sheet name="MM " sheetId="39" r:id="rId9"/>
  </sheets>
  <definedNames>
    <definedName name="_xlnm.Print_Area" localSheetId="8">'MM '!$A$1:$AY$31</definedName>
    <definedName name="_xlnm.Print_Area" localSheetId="7">MMM!$A$1:$AY$31</definedName>
    <definedName name="_xlnm.Print_Area" localSheetId="2">'SM Bondingsiz'!$A$1:$AY$31</definedName>
    <definedName name="_xlnm.Print_Area" localSheetId="1">'SM Kalenderli'!$A$1:$AY$29</definedName>
    <definedName name="_xlnm.Print_Area" localSheetId="0">'SM Ultrasonikli'!$A$1:$AY$29</definedName>
    <definedName name="_xlnm.Print_Area" localSheetId="3">SMM!$A$1:$AY$31</definedName>
    <definedName name="_xlnm.Print_Area" localSheetId="5">'SMS DIMPLED'!$A$1:$AY$31</definedName>
    <definedName name="_xlnm.Print_Area" localSheetId="6">'SMS DIMPLED (QUILT)'!$A$1:$AY$31</definedName>
    <definedName name="_xlnm.Print_Area" localSheetId="4">'SMS Kalenderli'!$A$1:$AY$32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2" i="38" l="1"/>
  <c r="AX12" i="38"/>
  <c r="AW12" i="38"/>
  <c r="AY10" i="38"/>
  <c r="AX10" i="38"/>
  <c r="AW10" i="38"/>
  <c r="AY8" i="38"/>
  <c r="AX8" i="38"/>
  <c r="AW8" i="38"/>
  <c r="AY6" i="38"/>
  <c r="AX6" i="38"/>
  <c r="AW6" i="38"/>
  <c r="U12" i="38"/>
  <c r="T12" i="38"/>
  <c r="S12" i="38"/>
  <c r="U10" i="38"/>
  <c r="T10" i="38"/>
  <c r="S10" i="38"/>
  <c r="U8" i="38"/>
  <c r="T8" i="38"/>
  <c r="S8" i="38"/>
  <c r="U6" i="38"/>
  <c r="T6" i="38"/>
  <c r="S6" i="38"/>
  <c r="F15" i="39"/>
  <c r="E15" i="39"/>
  <c r="D15" i="39"/>
  <c r="F13" i="39"/>
  <c r="E13" i="39"/>
  <c r="D13" i="39"/>
  <c r="F9" i="39"/>
  <c r="E9" i="39"/>
  <c r="D9" i="39"/>
  <c r="F7" i="39"/>
  <c r="E7" i="39"/>
  <c r="D7" i="39"/>
  <c r="D7" i="38"/>
  <c r="E7" i="38"/>
  <c r="F7" i="38"/>
  <c r="G7" i="38"/>
  <c r="H7" i="38"/>
  <c r="I7" i="38"/>
  <c r="J7" i="38"/>
  <c r="K7" i="38"/>
  <c r="L7" i="38"/>
  <c r="M7" i="38"/>
  <c r="N7" i="38"/>
  <c r="O7" i="38"/>
  <c r="P7" i="38"/>
  <c r="Q7" i="38"/>
  <c r="R7" i="38"/>
  <c r="V7" i="38"/>
  <c r="W7" i="38"/>
  <c r="X7" i="38"/>
  <c r="Y7" i="38"/>
  <c r="Z7" i="38"/>
  <c r="AA7" i="38"/>
  <c r="AB7" i="38"/>
  <c r="AC7" i="38"/>
  <c r="AD7" i="38"/>
  <c r="AE7" i="38"/>
  <c r="AF7" i="38"/>
  <c r="AG7" i="38"/>
  <c r="AH7" i="38"/>
  <c r="AI7" i="38"/>
  <c r="AJ7" i="38"/>
  <c r="AK7" i="38"/>
  <c r="AL7" i="38"/>
  <c r="AM7" i="38"/>
  <c r="AN7" i="38"/>
  <c r="AO7" i="38"/>
  <c r="AP7" i="38"/>
  <c r="AQ7" i="38"/>
  <c r="AR7" i="38"/>
  <c r="AS7" i="38"/>
  <c r="AT7" i="38"/>
  <c r="AU7" i="38"/>
  <c r="AV7" i="38"/>
  <c r="AZ7" i="38"/>
  <c r="BA7" i="38"/>
  <c r="BB7" i="38"/>
  <c r="BC7" i="38"/>
  <c r="BD7" i="38"/>
  <c r="BE7" i="38"/>
  <c r="BF7" i="38"/>
  <c r="BG7" i="38"/>
  <c r="BH7" i="38"/>
  <c r="BH15" i="38"/>
  <c r="BG15" i="38"/>
  <c r="BF15" i="38"/>
  <c r="BE15" i="38"/>
  <c r="BD15" i="38"/>
  <c r="BC15" i="38"/>
  <c r="BB15" i="38"/>
  <c r="BA15" i="38"/>
  <c r="AZ15" i="38"/>
  <c r="AV15" i="38"/>
  <c r="AU15" i="38"/>
  <c r="AT15" i="38"/>
  <c r="AS15" i="38"/>
  <c r="AR15" i="38"/>
  <c r="AQ15" i="38"/>
  <c r="AP15" i="38"/>
  <c r="AO15" i="38"/>
  <c r="AN15" i="38"/>
  <c r="AM15" i="38"/>
  <c r="AL15" i="38"/>
  <c r="AK15" i="38"/>
  <c r="AJ15" i="38"/>
  <c r="AI15" i="38"/>
  <c r="AH15" i="38"/>
  <c r="AG15" i="38"/>
  <c r="AF15" i="38"/>
  <c r="AE15" i="38"/>
  <c r="AD15" i="38"/>
  <c r="AC15" i="38"/>
  <c r="AB15" i="38"/>
  <c r="AA15" i="38"/>
  <c r="Z15" i="38"/>
  <c r="Y15" i="38"/>
  <c r="X15" i="38"/>
  <c r="W15" i="38"/>
  <c r="V15" i="38"/>
  <c r="R15" i="38"/>
  <c r="Q15" i="38"/>
  <c r="P15" i="38"/>
  <c r="O15" i="38"/>
  <c r="N15" i="38"/>
  <c r="M15" i="38"/>
  <c r="L15" i="38"/>
  <c r="K15" i="38"/>
  <c r="J15" i="38"/>
  <c r="I15" i="38"/>
  <c r="H15" i="38"/>
  <c r="G15" i="38"/>
  <c r="F15" i="38"/>
  <c r="E15" i="38"/>
  <c r="D15" i="38"/>
  <c r="BH13" i="38"/>
  <c r="BG13" i="38"/>
  <c r="BF13" i="38"/>
  <c r="BE13" i="38"/>
  <c r="BD13" i="38"/>
  <c r="BC13" i="38"/>
  <c r="BB13" i="38"/>
  <c r="BA13" i="38"/>
  <c r="AZ13" i="38"/>
  <c r="AV13" i="38"/>
  <c r="AU13" i="38"/>
  <c r="AT13" i="38"/>
  <c r="AS13" i="38"/>
  <c r="AR13" i="38"/>
  <c r="AQ13" i="38"/>
  <c r="AP13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AA13" i="38"/>
  <c r="Z13" i="38"/>
  <c r="Y13" i="38"/>
  <c r="X13" i="38"/>
  <c r="W13" i="38"/>
  <c r="V13" i="38"/>
  <c r="R13" i="38"/>
  <c r="Q13" i="38"/>
  <c r="P13" i="38"/>
  <c r="O13" i="38"/>
  <c r="N13" i="38"/>
  <c r="M13" i="38"/>
  <c r="L13" i="38"/>
  <c r="K13" i="38"/>
  <c r="J13" i="38"/>
  <c r="I13" i="38"/>
  <c r="H13" i="38"/>
  <c r="G13" i="38"/>
  <c r="F13" i="38"/>
  <c r="E13" i="38"/>
  <c r="D13" i="38"/>
  <c r="BH9" i="38"/>
  <c r="BG9" i="38"/>
  <c r="BF9" i="38"/>
  <c r="BE9" i="38"/>
  <c r="BD9" i="38"/>
  <c r="BC9" i="38"/>
  <c r="BB9" i="38"/>
  <c r="BA9" i="38"/>
  <c r="AZ9" i="38"/>
  <c r="AV9" i="38"/>
  <c r="AU9" i="38"/>
  <c r="AT9" i="38"/>
  <c r="AS9" i="38"/>
  <c r="AR9" i="38"/>
  <c r="AQ9" i="38"/>
  <c r="AP9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AA9" i="38"/>
  <c r="Z9" i="38"/>
  <c r="Y9" i="38"/>
  <c r="X9" i="38"/>
  <c r="W9" i="38"/>
  <c r="V9" i="38"/>
  <c r="R9" i="38"/>
  <c r="Q9" i="38"/>
  <c r="P9" i="38"/>
  <c r="O9" i="38"/>
  <c r="N9" i="38"/>
  <c r="M9" i="38"/>
  <c r="L9" i="38"/>
  <c r="K9" i="38"/>
  <c r="J9" i="38"/>
  <c r="I9" i="38"/>
  <c r="H9" i="38"/>
  <c r="G9" i="38"/>
  <c r="F9" i="38"/>
  <c r="E9" i="38"/>
  <c r="D9" i="38"/>
  <c r="AA22" i="37"/>
  <c r="Z22" i="37"/>
  <c r="Y22" i="37"/>
  <c r="X22" i="37"/>
  <c r="W22" i="37"/>
  <c r="V22" i="37"/>
  <c r="U22" i="37"/>
  <c r="T22" i="37"/>
  <c r="S22" i="37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AG22" i="37"/>
  <c r="AF22" i="37"/>
  <c r="AE22" i="37"/>
  <c r="AD22" i="37"/>
  <c r="AC22" i="37"/>
  <c r="AB22" i="37"/>
  <c r="AG15" i="37"/>
  <c r="AF15" i="37"/>
  <c r="AE15" i="37"/>
  <c r="AD15" i="37"/>
  <c r="AC15" i="37"/>
  <c r="AB15" i="37"/>
  <c r="AA15" i="37"/>
  <c r="Z15" i="37"/>
  <c r="Y15" i="37"/>
  <c r="X15" i="37"/>
  <c r="W15" i="37"/>
  <c r="V15" i="37"/>
  <c r="U15" i="37"/>
  <c r="T15" i="37"/>
  <c r="S15" i="37"/>
  <c r="R15" i="37"/>
  <c r="Q15" i="37"/>
  <c r="P15" i="37"/>
  <c r="O15" i="37"/>
  <c r="N15" i="37"/>
  <c r="M15" i="37"/>
  <c r="L15" i="37"/>
  <c r="K15" i="37"/>
  <c r="J15" i="37"/>
  <c r="I15" i="37"/>
  <c r="H15" i="37"/>
  <c r="G15" i="37"/>
  <c r="F15" i="37"/>
  <c r="E15" i="37"/>
  <c r="D15" i="37"/>
  <c r="AG13" i="37"/>
  <c r="AF13" i="37"/>
  <c r="AE13" i="37"/>
  <c r="AD13" i="37"/>
  <c r="AC13" i="37"/>
  <c r="AB13" i="37"/>
  <c r="AA13" i="37"/>
  <c r="Z13" i="37"/>
  <c r="Y13" i="37"/>
  <c r="X13" i="37"/>
  <c r="W13" i="37"/>
  <c r="V13" i="37"/>
  <c r="U13" i="37"/>
  <c r="T13" i="37"/>
  <c r="S13" i="37"/>
  <c r="R13" i="37"/>
  <c r="Q13" i="37"/>
  <c r="P13" i="37"/>
  <c r="O13" i="37"/>
  <c r="N13" i="37"/>
  <c r="M13" i="37"/>
  <c r="L13" i="37"/>
  <c r="K13" i="37"/>
  <c r="J13" i="37"/>
  <c r="I13" i="37"/>
  <c r="H13" i="37"/>
  <c r="G13" i="37"/>
  <c r="F13" i="37"/>
  <c r="E13" i="37"/>
  <c r="D13" i="37"/>
  <c r="AG9" i="37"/>
  <c r="AF9" i="37"/>
  <c r="AE9" i="37"/>
  <c r="AD9" i="37"/>
  <c r="AC9" i="37"/>
  <c r="AB9" i="37"/>
  <c r="AA9" i="37"/>
  <c r="Z9" i="37"/>
  <c r="Y9" i="37"/>
  <c r="X9" i="37"/>
  <c r="W9" i="37"/>
  <c r="V9" i="37"/>
  <c r="U9" i="37"/>
  <c r="T9" i="37"/>
  <c r="S9" i="37"/>
  <c r="R9" i="37"/>
  <c r="Q9" i="37"/>
  <c r="P9" i="37"/>
  <c r="O9" i="37"/>
  <c r="N9" i="37"/>
  <c r="M9" i="37"/>
  <c r="L9" i="37"/>
  <c r="K9" i="37"/>
  <c r="J9" i="37"/>
  <c r="I9" i="37"/>
  <c r="H9" i="37"/>
  <c r="G9" i="37"/>
  <c r="F9" i="37"/>
  <c r="E9" i="37"/>
  <c r="D9" i="37"/>
  <c r="AG7" i="37"/>
  <c r="AF7" i="37"/>
  <c r="AE7" i="37"/>
  <c r="AD7" i="37"/>
  <c r="AC7" i="37"/>
  <c r="AB7" i="37"/>
  <c r="AA7" i="37"/>
  <c r="Z7" i="37"/>
  <c r="Y7" i="37"/>
  <c r="X7" i="37"/>
  <c r="W7" i="37"/>
  <c r="V7" i="37"/>
  <c r="U7" i="37"/>
  <c r="T7" i="37"/>
  <c r="S7" i="37"/>
  <c r="R7" i="37"/>
  <c r="Q7" i="37"/>
  <c r="P7" i="37"/>
  <c r="O7" i="37"/>
  <c r="N7" i="37"/>
  <c r="M7" i="37"/>
  <c r="L7" i="37"/>
  <c r="K7" i="37"/>
  <c r="J7" i="37"/>
  <c r="I7" i="37"/>
  <c r="H7" i="37"/>
  <c r="G7" i="37"/>
  <c r="F7" i="37"/>
  <c r="E7" i="37"/>
  <c r="D7" i="37"/>
  <c r="BB22" i="36"/>
  <c r="BA22" i="36"/>
  <c r="AZ22" i="36"/>
  <c r="AY22" i="36"/>
  <c r="AX22" i="36"/>
  <c r="AW22" i="36"/>
  <c r="AG22" i="36"/>
  <c r="AF22" i="36"/>
  <c r="AE22" i="36"/>
  <c r="AD22" i="36"/>
  <c r="AC22" i="36"/>
  <c r="AB22" i="36"/>
  <c r="BB15" i="36"/>
  <c r="BA15" i="36"/>
  <c r="AZ15" i="36"/>
  <c r="AY15" i="36"/>
  <c r="AX15" i="36"/>
  <c r="AW15" i="36"/>
  <c r="AV15" i="36"/>
  <c r="AU15" i="36"/>
  <c r="AT15" i="36"/>
  <c r="AS15" i="36"/>
  <c r="AR15" i="36"/>
  <c r="AQ15" i="36"/>
  <c r="AP15" i="36"/>
  <c r="AO15" i="36"/>
  <c r="AN15" i="36"/>
  <c r="AM15" i="36"/>
  <c r="AL15" i="36"/>
  <c r="AK15" i="36"/>
  <c r="AJ15" i="36"/>
  <c r="AI15" i="36"/>
  <c r="AH15" i="36"/>
  <c r="AG15" i="36"/>
  <c r="AF15" i="36"/>
  <c r="AE15" i="36"/>
  <c r="AD15" i="36"/>
  <c r="AC15" i="36"/>
  <c r="AB15" i="36"/>
  <c r="AA15" i="36"/>
  <c r="Z15" i="36"/>
  <c r="Y15" i="36"/>
  <c r="X15" i="36"/>
  <c r="W15" i="36"/>
  <c r="V15" i="36"/>
  <c r="U15" i="36"/>
  <c r="T15" i="36"/>
  <c r="S15" i="36"/>
  <c r="R15" i="36"/>
  <c r="Q15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D15" i="36"/>
  <c r="BB13" i="36"/>
  <c r="BA13" i="36"/>
  <c r="AZ13" i="36"/>
  <c r="AY13" i="36"/>
  <c r="AX13" i="36"/>
  <c r="AW13" i="36"/>
  <c r="AV13" i="36"/>
  <c r="AU13" i="36"/>
  <c r="AT13" i="36"/>
  <c r="AS13" i="36"/>
  <c r="AR13" i="36"/>
  <c r="AQ13" i="36"/>
  <c r="AP13" i="36"/>
  <c r="AO13" i="36"/>
  <c r="AN13" i="36"/>
  <c r="AM13" i="36"/>
  <c r="AL13" i="36"/>
  <c r="AK13" i="36"/>
  <c r="AJ13" i="36"/>
  <c r="AI13" i="36"/>
  <c r="AH13" i="36"/>
  <c r="AG13" i="36"/>
  <c r="AF13" i="36"/>
  <c r="AE13" i="36"/>
  <c r="AD13" i="36"/>
  <c r="AC13" i="36"/>
  <c r="AB13" i="36"/>
  <c r="AA13" i="36"/>
  <c r="Z13" i="36"/>
  <c r="Y13" i="36"/>
  <c r="X13" i="36"/>
  <c r="W13" i="36"/>
  <c r="V13" i="36"/>
  <c r="U13" i="36"/>
  <c r="T13" i="36"/>
  <c r="S13" i="36"/>
  <c r="R13" i="36"/>
  <c r="Q13" i="36"/>
  <c r="P13" i="36"/>
  <c r="O13" i="36"/>
  <c r="N13" i="36"/>
  <c r="M13" i="36"/>
  <c r="L13" i="36"/>
  <c r="K13" i="36"/>
  <c r="J13" i="36"/>
  <c r="I13" i="36"/>
  <c r="H13" i="36"/>
  <c r="G13" i="36"/>
  <c r="F13" i="36"/>
  <c r="E13" i="36"/>
  <c r="D13" i="36"/>
  <c r="BB9" i="36"/>
  <c r="BA9" i="36"/>
  <c r="AZ9" i="36"/>
  <c r="AY9" i="36"/>
  <c r="AX9" i="36"/>
  <c r="AW9" i="36"/>
  <c r="AV9" i="36"/>
  <c r="AU9" i="36"/>
  <c r="AT9" i="36"/>
  <c r="AS9" i="36"/>
  <c r="AR9" i="36"/>
  <c r="AQ9" i="36"/>
  <c r="AP9" i="36"/>
  <c r="AO9" i="36"/>
  <c r="AN9" i="36"/>
  <c r="AM9" i="36"/>
  <c r="AL9" i="36"/>
  <c r="AK9" i="36"/>
  <c r="AJ9" i="36"/>
  <c r="AI9" i="36"/>
  <c r="AH9" i="36"/>
  <c r="AG9" i="36"/>
  <c r="AF9" i="36"/>
  <c r="AE9" i="36"/>
  <c r="AD9" i="36"/>
  <c r="AC9" i="36"/>
  <c r="AB9" i="36"/>
  <c r="AA9" i="36"/>
  <c r="Z9" i="36"/>
  <c r="Y9" i="36"/>
  <c r="X9" i="36"/>
  <c r="W9" i="36"/>
  <c r="V9" i="36"/>
  <c r="U9" i="36"/>
  <c r="T9" i="36"/>
  <c r="S9" i="36"/>
  <c r="R9" i="36"/>
  <c r="Q9" i="36"/>
  <c r="P9" i="36"/>
  <c r="O9" i="36"/>
  <c r="N9" i="36"/>
  <c r="M9" i="36"/>
  <c r="L9" i="36"/>
  <c r="K9" i="36"/>
  <c r="J9" i="36"/>
  <c r="I9" i="36"/>
  <c r="H9" i="36"/>
  <c r="G9" i="36"/>
  <c r="F9" i="36"/>
  <c r="E9" i="36"/>
  <c r="D9" i="36"/>
  <c r="BB7" i="36"/>
  <c r="BA7" i="36"/>
  <c r="AZ7" i="36"/>
  <c r="AY7" i="36"/>
  <c r="AX7" i="36"/>
  <c r="AW7" i="36"/>
  <c r="AV7" i="36"/>
  <c r="AU7" i="36"/>
  <c r="AT7" i="36"/>
  <c r="AS7" i="36"/>
  <c r="AR7" i="36"/>
  <c r="AQ7" i="36"/>
  <c r="AP7" i="36"/>
  <c r="AO7" i="36"/>
  <c r="AN7" i="36"/>
  <c r="AM7" i="36"/>
  <c r="AL7" i="36"/>
  <c r="AK7" i="36"/>
  <c r="AJ7" i="36"/>
  <c r="AI7" i="36"/>
  <c r="AH7" i="36"/>
  <c r="AG7" i="36"/>
  <c r="AF7" i="36"/>
  <c r="AE7" i="36"/>
  <c r="AD7" i="36"/>
  <c r="AC7" i="36"/>
  <c r="AB7" i="36"/>
  <c r="AA7" i="36"/>
  <c r="Z7" i="36"/>
  <c r="Y7" i="36"/>
  <c r="X7" i="36"/>
  <c r="W7" i="36"/>
  <c r="V7" i="36"/>
  <c r="U7" i="36"/>
  <c r="T7" i="36"/>
  <c r="S7" i="36"/>
  <c r="R7" i="36"/>
  <c r="Q7" i="36"/>
  <c r="P7" i="36"/>
  <c r="O7" i="36"/>
  <c r="N7" i="36"/>
  <c r="M7" i="36"/>
  <c r="L7" i="36"/>
  <c r="K7" i="36"/>
  <c r="J7" i="36"/>
  <c r="I7" i="36"/>
  <c r="H7" i="36"/>
  <c r="G7" i="36"/>
  <c r="F7" i="36"/>
  <c r="E7" i="36"/>
  <c r="D7" i="36"/>
  <c r="AY22" i="35"/>
  <c r="AX22" i="35"/>
  <c r="AW22" i="35"/>
  <c r="AS22" i="35"/>
  <c r="AR22" i="35"/>
  <c r="AQ22" i="35"/>
  <c r="AP22" i="35"/>
  <c r="AO22" i="35"/>
  <c r="AN22" i="35"/>
  <c r="AJ22" i="35"/>
  <c r="AI22" i="35"/>
  <c r="AH22" i="35"/>
  <c r="AG22" i="35"/>
  <c r="AF22" i="35"/>
  <c r="AE22" i="35"/>
  <c r="AD22" i="35"/>
  <c r="AC22" i="35"/>
  <c r="AB22" i="35"/>
  <c r="AA22" i="35"/>
  <c r="Z22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AY15" i="35"/>
  <c r="AX15" i="35"/>
  <c r="AW15" i="35"/>
  <c r="AV15" i="35"/>
  <c r="AU15" i="35"/>
  <c r="AT15" i="35"/>
  <c r="AS15" i="35"/>
  <c r="AR15" i="35"/>
  <c r="AQ15" i="35"/>
  <c r="AP15" i="35"/>
  <c r="AO15" i="35"/>
  <c r="AN15" i="35"/>
  <c r="AM15" i="35"/>
  <c r="AL15" i="35"/>
  <c r="AK15" i="35"/>
  <c r="AJ15" i="35"/>
  <c r="AI15" i="35"/>
  <c r="AH15" i="35"/>
  <c r="AG15" i="35"/>
  <c r="AF15" i="35"/>
  <c r="AE15" i="35"/>
  <c r="AD15" i="35"/>
  <c r="AC15" i="35"/>
  <c r="AB15" i="35"/>
  <c r="AA15" i="35"/>
  <c r="Z15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AY13" i="35"/>
  <c r="AX13" i="35"/>
  <c r="AW13" i="35"/>
  <c r="AV13" i="35"/>
  <c r="AU13" i="35"/>
  <c r="AT13" i="35"/>
  <c r="AS13" i="35"/>
  <c r="AR13" i="35"/>
  <c r="AQ13" i="35"/>
  <c r="AP13" i="35"/>
  <c r="AO13" i="35"/>
  <c r="AN13" i="35"/>
  <c r="AM13" i="35"/>
  <c r="AL13" i="35"/>
  <c r="AK13" i="35"/>
  <c r="AJ13" i="35"/>
  <c r="AI13" i="35"/>
  <c r="AH13" i="35"/>
  <c r="AG13" i="35"/>
  <c r="AF13" i="35"/>
  <c r="AE13" i="35"/>
  <c r="AD13" i="35"/>
  <c r="AC13" i="35"/>
  <c r="AB13" i="35"/>
  <c r="AA13" i="35"/>
  <c r="Z13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AY9" i="35"/>
  <c r="AX9" i="35"/>
  <c r="AW9" i="35"/>
  <c r="AV9" i="35"/>
  <c r="AU9" i="35"/>
  <c r="AT9" i="35"/>
  <c r="AS9" i="35"/>
  <c r="AR9" i="35"/>
  <c r="AQ9" i="35"/>
  <c r="AP9" i="35"/>
  <c r="AO9" i="35"/>
  <c r="AN9" i="35"/>
  <c r="AM9" i="35"/>
  <c r="AL9" i="35"/>
  <c r="AK9" i="35"/>
  <c r="AJ9" i="35"/>
  <c r="AI9" i="35"/>
  <c r="AH9" i="35"/>
  <c r="AG9" i="35"/>
  <c r="AF9" i="35"/>
  <c r="AE9" i="35"/>
  <c r="AD9" i="35"/>
  <c r="AC9" i="35"/>
  <c r="AB9" i="35"/>
  <c r="AA9" i="35"/>
  <c r="Z9" i="35"/>
  <c r="Y9" i="35"/>
  <c r="X9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AY7" i="35"/>
  <c r="AX7" i="35"/>
  <c r="AW7" i="35"/>
  <c r="AV7" i="35"/>
  <c r="AU7" i="35"/>
  <c r="AT7" i="35"/>
  <c r="AS7" i="35"/>
  <c r="AR7" i="35"/>
  <c r="AQ7" i="35"/>
  <c r="AP7" i="35"/>
  <c r="AO7" i="35"/>
  <c r="AN7" i="35"/>
  <c r="AM7" i="35"/>
  <c r="AL7" i="35"/>
  <c r="AK7" i="35"/>
  <c r="AJ7" i="35"/>
  <c r="AI7" i="35"/>
  <c r="AH7" i="35"/>
  <c r="AG7" i="35"/>
  <c r="AF7" i="35"/>
  <c r="AE7" i="35"/>
  <c r="AD7" i="35"/>
  <c r="AC7" i="35"/>
  <c r="AB7" i="35"/>
  <c r="AA7" i="35"/>
  <c r="Z7" i="35"/>
  <c r="Y7" i="35"/>
  <c r="X7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7" i="35"/>
  <c r="F7" i="35"/>
  <c r="E7" i="35"/>
  <c r="D7" i="35"/>
  <c r="I22" i="32"/>
  <c r="H22" i="32"/>
  <c r="G22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</calcChain>
</file>

<file path=xl/sharedStrings.xml><?xml version="1.0" encoding="utf-8"?>
<sst xmlns="http://schemas.openxmlformats.org/spreadsheetml/2006/main" count="825" uniqueCount="150">
  <si>
    <t>MD</t>
  </si>
  <si>
    <t>CD</t>
  </si>
  <si>
    <t>MEAN FLOW PORE SIZE DIA. (MICRON)</t>
  </si>
  <si>
    <t>12+11+12 G/SQ.M</t>
  </si>
  <si>
    <t>15+15+15 G/SQ.M</t>
  </si>
  <si>
    <t>15+20+15 G/SQ.M</t>
  </si>
  <si>
    <t>15+25+15 G/SQ.M</t>
  </si>
  <si>
    <t>20+20+20 G/SQ.M</t>
  </si>
  <si>
    <t>30+30+30 G/SQ.M</t>
  </si>
  <si>
    <t>40+40+40 G/SQ.M</t>
  </si>
  <si>
    <t>40+50+40 G/SQ.M</t>
  </si>
  <si>
    <t>mm</t>
  </si>
  <si>
    <t>N/5cm</t>
  </si>
  <si>
    <t>%</t>
  </si>
  <si>
    <t>L/m².s</t>
  </si>
  <si>
    <t>micron</t>
  </si>
  <si>
    <t>g/m²</t>
  </si>
  <si>
    <t>30+110 GSM</t>
  </si>
  <si>
    <t>30+250 GSM</t>
  </si>
  <si>
    <t>50+300 GSM</t>
  </si>
  <si>
    <t>35+210+35 GSM</t>
  </si>
  <si>
    <t>35+240+35 GSM</t>
  </si>
  <si>
    <t>35+225+50 GSM</t>
  </si>
  <si>
    <t>35+90+35 GSM</t>
  </si>
  <si>
    <t>35+200+35 GSM</t>
  </si>
  <si>
    <t>32</t>
  </si>
  <si>
    <t>30+120+30 G/SQ.M</t>
  </si>
  <si>
    <t>40+20+40 G/SQ.M</t>
  </si>
  <si>
    <t>17+156+30 G/SQ.M</t>
  </si>
  <si>
    <t>30+35+27 G/SQ.M</t>
  </si>
  <si>
    <t>30+290+30 G/SQ.M</t>
  </si>
  <si>
    <t>20+140+20 G/SQ.M</t>
  </si>
  <si>
    <t>30+90+30 G/SQ.M</t>
  </si>
  <si>
    <t>30+140+30 G/SQ.M</t>
  </si>
  <si>
    <t>30+190+30 G/SQ.M</t>
  </si>
  <si>
    <t>30+240+30 G/SQ.M</t>
  </si>
  <si>
    <t>30+300+30 G/SQ.M</t>
  </si>
  <si>
    <t>30+320+30 G/SQ.M</t>
  </si>
  <si>
    <t>30+340+30 G/SQ.M</t>
  </si>
  <si>
    <t>30+220+30 G/SQ.M</t>
  </si>
  <si>
    <t>500</t>
  </si>
  <si>
    <t>MOGUL</t>
  </si>
  <si>
    <t>NONWOVENS</t>
  </si>
  <si>
    <t>YÜRÜRLÜK TARİHİ                                                                                                                                01.05.2005</t>
  </si>
  <si>
    <t>SAYFA : 1/1</t>
  </si>
  <si>
    <t>HAZIRLAYAN</t>
  </si>
  <si>
    <t>ONAYLAYAN</t>
  </si>
  <si>
    <t>K.KONTROL ŞEFİ</t>
  </si>
  <si>
    <t>KSY</t>
  </si>
  <si>
    <t>DOKÜMAN KODU                                                                                                                                                                DD-40</t>
  </si>
  <si>
    <t>30+290 GSM</t>
  </si>
  <si>
    <t>40+30+20 G/SQ.M</t>
  </si>
  <si>
    <t>50+300+50 G/SQ.M</t>
  </si>
  <si>
    <t>NWSP 130.1.R0 (15)</t>
  </si>
  <si>
    <t>NWSP 120.6.R0 (15)</t>
  </si>
  <si>
    <t>NWSP 110.4.R0 (15)</t>
  </si>
  <si>
    <t>NWSP 070.1.R0 (15)</t>
  </si>
  <si>
    <t xml:space="preserve">REVİZYON NO / TARİHİ                                                                                                                               03 / 15.10.2015                                                                                                </t>
  </si>
  <si>
    <t>17+235 GSM</t>
  </si>
  <si>
    <t>30+310 GSM</t>
  </si>
  <si>
    <t>50+330 GSM</t>
  </si>
  <si>
    <t>20+20 GSM</t>
  </si>
  <si>
    <t>20+30 GSM</t>
  </si>
  <si>
    <t>20+40 GSM</t>
  </si>
  <si>
    <t>40+40 GSM</t>
  </si>
  <si>
    <t>30+150 GSM</t>
  </si>
  <si>
    <t>30+15 GSM</t>
  </si>
  <si>
    <t>50+50 GSM</t>
  </si>
  <si>
    <t>15+35 GSM</t>
  </si>
  <si>
    <t>20+22 GSM</t>
  </si>
  <si>
    <t>20+24 GSM</t>
  </si>
  <si>
    <t>35+35 GSM</t>
  </si>
  <si>
    <t>17+240+17 GSM</t>
  </si>
  <si>
    <t>19+16+70 GSM</t>
  </si>
  <si>
    <t>19+221+30 GSM</t>
  </si>
  <si>
    <t>42</t>
  </si>
  <si>
    <t>12+26+12 G/SQ.M</t>
  </si>
  <si>
    <t>13+14+13 G/SQ.M</t>
  </si>
  <si>
    <t>15+13+15 G/SQ.M</t>
  </si>
  <si>
    <t>30+20+30 G/SQ.M</t>
  </si>
  <si>
    <t>30+33+30 G/SQ.M</t>
  </si>
  <si>
    <t>40+40+30 G/SQ.M</t>
  </si>
  <si>
    <t>50+30+50 G/SQ.M</t>
  </si>
  <si>
    <t>50+150+50 G/SQ.M</t>
  </si>
  <si>
    <t>70+50+70 G/SQ.M</t>
  </si>
  <si>
    <t>17+150+17 G/SQ.M</t>
  </si>
  <si>
    <t>17+270+17 G/SQ.M</t>
  </si>
  <si>
    <t>20+270+30 G/SQ.M</t>
  </si>
  <si>
    <t>17+320+23 G/SQ.M</t>
  </si>
  <si>
    <t>19+137+19 G/SQ.M</t>
  </si>
  <si>
    <t>19+257+19 G/SQ.M</t>
  </si>
  <si>
    <t>350</t>
  </si>
  <si>
    <t>30+35+30 G/SQ.M</t>
  </si>
  <si>
    <t>15</t>
  </si>
  <si>
    <t>23</t>
  </si>
  <si>
    <t>30</t>
  </si>
  <si>
    <t>44</t>
  </si>
  <si>
    <t>30+130+30 G/SQ.M</t>
  </si>
  <si>
    <t>30+280+30 G/SQ.M</t>
  </si>
  <si>
    <t>340</t>
  </si>
  <si>
    <t>460</t>
  </si>
  <si>
    <t>30+25+25 G/SQ.M</t>
  </si>
  <si>
    <t>40+20+20 G/SQ.M</t>
  </si>
  <si>
    <t>380</t>
  </si>
  <si>
    <t>490</t>
  </si>
  <si>
    <t>45+20+15 G/SQ.M</t>
  </si>
  <si>
    <t>45+30+12 G/SQ.M</t>
  </si>
  <si>
    <t>65+30+65 G/SQ.M</t>
  </si>
  <si>
    <t>76+25+76 G/SQ.M</t>
  </si>
  <si>
    <t>17+157+30 G/SQ.M</t>
  </si>
  <si>
    <t>17+238+17 G/SQ.M</t>
  </si>
  <si>
    <t>20+160+20 G/SQ.M</t>
  </si>
  <si>
    <t>30+200+30 G/SQ.M</t>
  </si>
  <si>
    <t>40+250+40 G/SQ.M</t>
  </si>
  <si>
    <t>40+270+40 G/SQ.M</t>
  </si>
  <si>
    <t>30+145 G/SQ.M</t>
  </si>
  <si>
    <t>ASTM D-3776</t>
  </si>
  <si>
    <t>ASTM D-1777</t>
  </si>
  <si>
    <t>ASTM D5035-90</t>
  </si>
  <si>
    <t>oz/sqyard</t>
  </si>
  <si>
    <t>mils</t>
  </si>
  <si>
    <t>lbf / 2 inch</t>
  </si>
  <si>
    <t>40+110+40 G/SQ.M</t>
  </si>
  <si>
    <t>NWSP 110.4.R0 (15) 
ASTM D5035-90</t>
  </si>
  <si>
    <t>NWSP 010.1.R0 (15)
ASTM D5725-99</t>
  </si>
  <si>
    <t>AIR PERMEABILITY (CFM @ 125 PA)</t>
  </si>
  <si>
    <t>ASTM D737</t>
  </si>
  <si>
    <t>CFM @125 PA</t>
  </si>
  <si>
    <r>
      <t>BASIS WEIGHT (G/M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)</t>
    </r>
  </si>
  <si>
    <t>THICKNESS (MM)</t>
  </si>
  <si>
    <t>TENSILE STRENGTH (N/5CM)</t>
  </si>
  <si>
    <t>ELONGATION (%)</t>
  </si>
  <si>
    <t>SM (SPUNBOND+MELTBLOWN ULTRASONIC) TECHNICAL DATA</t>
  </si>
  <si>
    <t>TEST METHIOD</t>
  </si>
  <si>
    <t>UNIT</t>
  </si>
  <si>
    <t>LOWER LIMIT</t>
  </si>
  <si>
    <t>TARGET</t>
  </si>
  <si>
    <t>UPPER LIMIT</t>
  </si>
  <si>
    <t>SM (SPUNBOND+MELTBLOWN CALENDERED) TECHNICAL DATA</t>
  </si>
  <si>
    <t>SM (SPUNBOND+MELTBLOWN WITHOUT BONDING) TECHNICAL DATA</t>
  </si>
  <si>
    <r>
      <t>BASIS WEIGHT  (G/M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)</t>
    </r>
  </si>
  <si>
    <t>OIL ABSORBENCY (%)</t>
  </si>
  <si>
    <t>WATER ABSORBENCY (WITH HIDROPHILIC) (%)</t>
  </si>
  <si>
    <r>
      <t>AIR PERMEABILITY (L/M</t>
    </r>
    <r>
      <rPr>
        <b/>
        <sz val="10"/>
        <color theme="1"/>
        <rFont val="Arial"/>
        <family val="2"/>
        <charset val="162"/>
      </rPr>
      <t>²</t>
    </r>
    <r>
      <rPr>
        <b/>
        <sz val="10"/>
        <color theme="1"/>
        <rFont val="Calibri"/>
        <family val="2"/>
        <charset val="162"/>
      </rPr>
      <t>.S     AT 125 PA)</t>
    </r>
  </si>
  <si>
    <t>SMM (SPUNBOND+MELTBLOWN+MELTBLOWN) TECHNICAL DATA</t>
  </si>
  <si>
    <t>SMS (CALENDERED) TECHNICAL DATA</t>
  </si>
  <si>
    <t>SMS (ULTRASONIC) TECHNICAL DATA</t>
  </si>
  <si>
    <t>SMS (QUILT ULTRASONIC) TECHNICAL DATA</t>
  </si>
  <si>
    <t>MMM (MELTBLOWN+MELTBLOWN+MELTBLOWN) TECHNICAL DATA</t>
  </si>
  <si>
    <t>MM (MELTBLOWN+MELTBLOWN) TECHNICAL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</si>
</sst>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</font>
    <font>
      <sz val="12"/>
      <name val="Arial"/>
      <family val="2"/>
      <charset val="162"/>
    </font>
    <font>
      <b/>
      <sz val="20"/>
      <color rgb="FF00B050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26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2" fontId="10" fillId="3" borderId="13" xfId="0" applyNumberFormat="1" applyFont="1" applyFill="1" applyBorder="1" applyAlignment="1">
      <alignment horizontal="center" vertical="center" wrapText="1"/>
    </xf>
    <xf numFmtId="2" fontId="10" fillId="3" borderId="26" xfId="0" applyNumberFormat="1" applyFont="1" applyFill="1" applyBorder="1" applyAlignment="1">
      <alignment horizontal="center" vertical="center" wrapText="1"/>
    </xf>
    <xf numFmtId="2" fontId="10" fillId="3" borderId="14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2" fontId="10" fillId="3" borderId="0" xfId="0" applyNumberFormat="1" applyFont="1" applyFill="1" applyBorder="1" applyAlignment="1">
      <alignment horizontal="center" vertical="center" wrapText="1"/>
    </xf>
    <xf numFmtId="2" fontId="10" fillId="3" borderId="23" xfId="0" applyNumberFormat="1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0" fillId="2" borderId="23" xfId="0" applyNumberFormat="1" applyFont="1" applyFill="1" applyBorder="1" applyAlignment="1">
      <alignment horizontal="center" vertical="center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164" fontId="10" fillId="3" borderId="23" xfId="0" applyNumberFormat="1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4" fontId="10" fillId="2" borderId="23" xfId="0" applyNumberFormat="1" applyFont="1" applyFill="1" applyBorder="1" applyAlignment="1">
      <alignment horizontal="center" vertical="center" wrapText="1"/>
    </xf>
    <xf numFmtId="164" fontId="10" fillId="3" borderId="19" xfId="0" applyNumberFormat="1" applyFont="1" applyFill="1" applyBorder="1" applyAlignment="1">
      <alignment horizontal="center" vertical="center" wrapText="1"/>
    </xf>
    <xf numFmtId="164" fontId="10" fillId="3" borderId="27" xfId="0" applyNumberFormat="1" applyFont="1" applyFill="1" applyBorder="1" applyAlignment="1">
      <alignment horizontal="center" vertical="center" wrapText="1"/>
    </xf>
    <xf numFmtId="164" fontId="10" fillId="3" borderId="22" xfId="0" applyNumberFormat="1" applyFont="1" applyFill="1" applyBorder="1" applyAlignment="1">
      <alignment horizontal="center" vertical="center" wrapText="1"/>
    </xf>
    <xf numFmtId="164" fontId="10" fillId="2" borderId="19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164" fontId="10" fillId="2" borderId="22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164" fontId="10" fillId="3" borderId="33" xfId="0" applyNumberFormat="1" applyFont="1" applyFill="1" applyBorder="1" applyAlignment="1">
      <alignment horizontal="center" vertical="center" wrapText="1"/>
    </xf>
    <xf numFmtId="164" fontId="10" fillId="3" borderId="28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>
      <alignment horizontal="center" vertical="center" wrapText="1"/>
    </xf>
    <xf numFmtId="164" fontId="10" fillId="3" borderId="34" xfId="0" applyNumberFormat="1" applyFont="1" applyFill="1" applyBorder="1" applyAlignment="1">
      <alignment horizontal="center" vertical="center" wrapText="1"/>
    </xf>
    <xf numFmtId="164" fontId="10" fillId="3" borderId="35" xfId="0" applyNumberFormat="1" applyFont="1" applyFill="1" applyBorder="1" applyAlignment="1">
      <alignment horizontal="center" vertical="center" wrapText="1"/>
    </xf>
    <xf numFmtId="164" fontId="10" fillId="3" borderId="36" xfId="0" applyNumberFormat="1" applyFont="1" applyFill="1" applyBorder="1" applyAlignment="1">
      <alignment horizontal="center" vertical="center" wrapText="1"/>
    </xf>
    <xf numFmtId="164" fontId="10" fillId="2" borderId="34" xfId="0" applyNumberFormat="1" applyFont="1" applyFill="1" applyBorder="1" applyAlignment="1">
      <alignment horizontal="center" vertical="center" wrapText="1"/>
    </xf>
    <xf numFmtId="164" fontId="10" fillId="2" borderId="35" xfId="0" applyNumberFormat="1" applyFont="1" applyFill="1" applyBorder="1" applyAlignment="1">
      <alignment horizontal="center" vertical="center" wrapText="1"/>
    </xf>
    <xf numFmtId="164" fontId="10" fillId="2" borderId="36" xfId="0" applyNumberFormat="1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9DF9-D8EA-462D-B56C-34522558CA63}">
  <sheetPr>
    <pageSetUpPr fitToPage="1"/>
  </sheetPr>
  <dimension ref="A1:AM29"/>
  <sheetViews>
    <sheetView tabSelected="1" zoomScale="70" zoomScaleNormal="70" workbookViewId="0">
      <selection activeCell="G13" sqref="G13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6" width="7" style="6" bestFit="1" customWidth="1"/>
    <col min="7" max="7" width="6" style="6" bestFit="1" customWidth="1"/>
    <col min="8" max="8" width="7.28515625" style="6" customWidth="1"/>
    <col min="9" max="24" width="7" style="6" bestFit="1" customWidth="1"/>
    <col min="25" max="39" width="5.7109375" style="6" customWidth="1"/>
    <col min="40" max="41" width="8.28515625" style="6" bestFit="1" customWidth="1"/>
    <col min="42" max="42" width="8.42578125" style="6" bestFit="1" customWidth="1"/>
    <col min="43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55" width="9.42578125" style="6" bestFit="1" customWidth="1"/>
    <col min="56" max="57" width="9.5703125" style="6" bestFit="1" customWidth="1"/>
    <col min="58" max="58" width="9.42578125" style="6" bestFit="1" customWidth="1"/>
    <col min="59" max="90" width="9.5703125" style="6" bestFit="1" customWidth="1"/>
    <col min="91" max="16384" width="9.140625" style="6"/>
  </cols>
  <sheetData>
    <row r="1" spans="1:39" ht="42" customHeight="1" x14ac:dyDescent="0.25">
      <c r="A1" s="138" t="s">
        <v>41</v>
      </c>
      <c r="B1" s="138"/>
      <c r="C1" s="138"/>
      <c r="D1" s="138"/>
      <c r="E1" s="139" t="s">
        <v>132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 t="s">
        <v>44</v>
      </c>
      <c r="AH1" s="140"/>
      <c r="AI1" s="140"/>
      <c r="AJ1" s="140"/>
      <c r="AK1" s="140"/>
      <c r="AL1" s="140"/>
      <c r="AM1" s="140"/>
    </row>
    <row r="2" spans="1:39" ht="39.950000000000003" customHeight="1" x14ac:dyDescent="0.25">
      <c r="A2" s="138" t="s">
        <v>42</v>
      </c>
      <c r="B2" s="138"/>
      <c r="C2" s="138"/>
      <c r="D2" s="138"/>
      <c r="E2" s="140" t="s">
        <v>49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 t="s">
        <v>43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 t="s">
        <v>57</v>
      </c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ht="24" customHeight="1" thickBot="1" x14ac:dyDescent="0.3"/>
    <row r="4" spans="1:39" ht="39.950000000000003" customHeight="1" thickBot="1" x14ac:dyDescent="0.3">
      <c r="D4" s="143" t="s">
        <v>58</v>
      </c>
      <c r="E4" s="144"/>
      <c r="F4" s="145"/>
      <c r="G4" s="146" t="s">
        <v>17</v>
      </c>
      <c r="H4" s="147"/>
      <c r="I4" s="148"/>
      <c r="J4" s="143" t="s">
        <v>18</v>
      </c>
      <c r="K4" s="144"/>
      <c r="L4" s="145"/>
      <c r="M4" s="146" t="s">
        <v>50</v>
      </c>
      <c r="N4" s="147"/>
      <c r="O4" s="148"/>
      <c r="P4" s="143" t="s">
        <v>59</v>
      </c>
      <c r="Q4" s="144"/>
      <c r="R4" s="145"/>
      <c r="S4" s="146" t="s">
        <v>19</v>
      </c>
      <c r="T4" s="147"/>
      <c r="U4" s="148"/>
      <c r="V4" s="143" t="s">
        <v>60</v>
      </c>
      <c r="W4" s="144"/>
      <c r="X4" s="145"/>
    </row>
    <row r="5" spans="1:39" ht="39.950000000000003" customHeight="1" thickBot="1" x14ac:dyDescent="0.3">
      <c r="B5" s="19" t="s">
        <v>133</v>
      </c>
      <c r="C5" s="1" t="s">
        <v>134</v>
      </c>
      <c r="D5" s="28" t="s">
        <v>135</v>
      </c>
      <c r="E5" s="28" t="s">
        <v>136</v>
      </c>
      <c r="F5" s="29" t="s">
        <v>137</v>
      </c>
      <c r="G5" s="28" t="s">
        <v>135</v>
      </c>
      <c r="H5" s="28" t="s">
        <v>136</v>
      </c>
      <c r="I5" s="29" t="s">
        <v>137</v>
      </c>
      <c r="J5" s="28" t="s">
        <v>135</v>
      </c>
      <c r="K5" s="28" t="s">
        <v>136</v>
      </c>
      <c r="L5" s="29" t="s">
        <v>137</v>
      </c>
      <c r="M5" s="28" t="s">
        <v>135</v>
      </c>
      <c r="N5" s="28" t="s">
        <v>136</v>
      </c>
      <c r="O5" s="29" t="s">
        <v>137</v>
      </c>
      <c r="P5" s="28" t="s">
        <v>135</v>
      </c>
      <c r="Q5" s="28" t="s">
        <v>136</v>
      </c>
      <c r="R5" s="29" t="s">
        <v>137</v>
      </c>
      <c r="S5" s="28" t="s">
        <v>135</v>
      </c>
      <c r="T5" s="28" t="s">
        <v>136</v>
      </c>
      <c r="U5" s="29" t="s">
        <v>137</v>
      </c>
      <c r="V5" s="28" t="s">
        <v>135</v>
      </c>
      <c r="W5" s="28" t="s">
        <v>136</v>
      </c>
      <c r="X5" s="29" t="s">
        <v>137</v>
      </c>
    </row>
    <row r="6" spans="1:39" ht="39.950000000000003" customHeight="1" thickBot="1" x14ac:dyDescent="0.3">
      <c r="A6" s="141" t="s">
        <v>128</v>
      </c>
      <c r="B6" s="51" t="s">
        <v>53</v>
      </c>
      <c r="C6" s="52" t="s">
        <v>16</v>
      </c>
      <c r="D6" s="55">
        <v>224</v>
      </c>
      <c r="E6" s="56">
        <v>252</v>
      </c>
      <c r="F6" s="57">
        <v>278</v>
      </c>
      <c r="G6" s="58">
        <v>125</v>
      </c>
      <c r="H6" s="59">
        <v>140</v>
      </c>
      <c r="I6" s="60">
        <v>155</v>
      </c>
      <c r="J6" s="55">
        <v>251</v>
      </c>
      <c r="K6" s="56">
        <v>280</v>
      </c>
      <c r="L6" s="57">
        <v>309</v>
      </c>
      <c r="M6" s="58">
        <v>286</v>
      </c>
      <c r="N6" s="59">
        <v>320</v>
      </c>
      <c r="O6" s="60">
        <v>354</v>
      </c>
      <c r="P6" s="55">
        <v>300</v>
      </c>
      <c r="Q6" s="56">
        <v>340</v>
      </c>
      <c r="R6" s="57">
        <v>380</v>
      </c>
      <c r="S6" s="58">
        <v>315</v>
      </c>
      <c r="T6" s="59">
        <v>350</v>
      </c>
      <c r="U6" s="60">
        <v>385</v>
      </c>
      <c r="V6" s="55">
        <v>340</v>
      </c>
      <c r="W6" s="56">
        <v>380</v>
      </c>
      <c r="X6" s="57">
        <v>421</v>
      </c>
    </row>
    <row r="7" spans="1:39" ht="39.950000000000003" customHeight="1" thickBot="1" x14ac:dyDescent="0.3">
      <c r="A7" s="142"/>
      <c r="B7" s="51" t="s">
        <v>116</v>
      </c>
      <c r="C7" s="52" t="s">
        <v>119</v>
      </c>
      <c r="D7" s="61">
        <f>D6*0.0295</f>
        <v>6.6079999999999997</v>
      </c>
      <c r="E7" s="62">
        <f t="shared" ref="E7:X7" si="0">E6*0.0295</f>
        <v>7.4339999999999993</v>
      </c>
      <c r="F7" s="63">
        <f t="shared" si="0"/>
        <v>8.2009999999999987</v>
      </c>
      <c r="G7" s="64">
        <f t="shared" si="0"/>
        <v>3.6875</v>
      </c>
      <c r="H7" s="65">
        <f t="shared" si="0"/>
        <v>4.13</v>
      </c>
      <c r="I7" s="66">
        <f t="shared" si="0"/>
        <v>4.5724999999999998</v>
      </c>
      <c r="J7" s="61">
        <f t="shared" si="0"/>
        <v>7.4044999999999996</v>
      </c>
      <c r="K7" s="62">
        <f t="shared" si="0"/>
        <v>8.26</v>
      </c>
      <c r="L7" s="63">
        <f t="shared" si="0"/>
        <v>9.115499999999999</v>
      </c>
      <c r="M7" s="64">
        <f t="shared" si="0"/>
        <v>8.4369999999999994</v>
      </c>
      <c r="N7" s="65">
        <f t="shared" si="0"/>
        <v>9.44</v>
      </c>
      <c r="O7" s="66">
        <f t="shared" si="0"/>
        <v>10.443</v>
      </c>
      <c r="P7" s="61">
        <f t="shared" si="0"/>
        <v>8.85</v>
      </c>
      <c r="Q7" s="62">
        <f t="shared" si="0"/>
        <v>10.029999999999999</v>
      </c>
      <c r="R7" s="63">
        <f t="shared" si="0"/>
        <v>11.209999999999999</v>
      </c>
      <c r="S7" s="64">
        <f t="shared" si="0"/>
        <v>9.2924999999999986</v>
      </c>
      <c r="T7" s="65">
        <f t="shared" si="0"/>
        <v>10.324999999999999</v>
      </c>
      <c r="U7" s="66">
        <f t="shared" si="0"/>
        <v>11.3575</v>
      </c>
      <c r="V7" s="61">
        <f t="shared" si="0"/>
        <v>10.029999999999999</v>
      </c>
      <c r="W7" s="62">
        <f t="shared" si="0"/>
        <v>11.209999999999999</v>
      </c>
      <c r="X7" s="63">
        <f t="shared" si="0"/>
        <v>12.419499999999999</v>
      </c>
    </row>
    <row r="8" spans="1:39" ht="39.950000000000003" customHeight="1" thickBot="1" x14ac:dyDescent="0.3">
      <c r="A8" s="141" t="s">
        <v>129</v>
      </c>
      <c r="B8" s="51" t="s">
        <v>54</v>
      </c>
      <c r="C8" s="52" t="s">
        <v>11</v>
      </c>
      <c r="D8" s="32">
        <v>3.1</v>
      </c>
      <c r="E8" s="33">
        <v>3.8</v>
      </c>
      <c r="F8" s="34">
        <v>4.5</v>
      </c>
      <c r="G8" s="25">
        <v>1.9</v>
      </c>
      <c r="H8" s="26">
        <v>2.2000000000000002</v>
      </c>
      <c r="I8" s="27">
        <v>2.5</v>
      </c>
      <c r="J8" s="32">
        <v>3.4</v>
      </c>
      <c r="K8" s="33">
        <v>3.9</v>
      </c>
      <c r="L8" s="34">
        <v>4.4000000000000004</v>
      </c>
      <c r="M8" s="25">
        <v>3.8</v>
      </c>
      <c r="N8" s="26">
        <v>4.4000000000000004</v>
      </c>
      <c r="O8" s="27">
        <v>5.2</v>
      </c>
      <c r="P8" s="32">
        <v>4.3</v>
      </c>
      <c r="Q8" s="33">
        <v>5</v>
      </c>
      <c r="R8" s="34">
        <v>5.7</v>
      </c>
      <c r="S8" s="25">
        <v>4</v>
      </c>
      <c r="T8" s="26">
        <v>4.5</v>
      </c>
      <c r="U8" s="27">
        <v>5.2</v>
      </c>
      <c r="V8" s="32">
        <v>4</v>
      </c>
      <c r="W8" s="33">
        <v>4.7</v>
      </c>
      <c r="X8" s="34">
        <v>5.4</v>
      </c>
    </row>
    <row r="9" spans="1:39" ht="39.950000000000003" customHeight="1" thickBot="1" x14ac:dyDescent="0.3">
      <c r="A9" s="142"/>
      <c r="B9" s="51" t="s">
        <v>117</v>
      </c>
      <c r="C9" s="52" t="s">
        <v>120</v>
      </c>
      <c r="D9" s="73">
        <f>D8*39.4</f>
        <v>122.14</v>
      </c>
      <c r="E9" s="74">
        <f t="shared" ref="E9:X9" si="1">E8*39.4</f>
        <v>149.72</v>
      </c>
      <c r="F9" s="75">
        <f t="shared" si="1"/>
        <v>177.29999999999998</v>
      </c>
      <c r="G9" s="76">
        <f t="shared" si="1"/>
        <v>74.86</v>
      </c>
      <c r="H9" s="77">
        <f t="shared" si="1"/>
        <v>86.68</v>
      </c>
      <c r="I9" s="78">
        <f t="shared" si="1"/>
        <v>98.5</v>
      </c>
      <c r="J9" s="73">
        <f t="shared" si="1"/>
        <v>133.95999999999998</v>
      </c>
      <c r="K9" s="74">
        <f t="shared" si="1"/>
        <v>153.66</v>
      </c>
      <c r="L9" s="75">
        <f t="shared" si="1"/>
        <v>173.36</v>
      </c>
      <c r="M9" s="76">
        <f t="shared" si="1"/>
        <v>149.72</v>
      </c>
      <c r="N9" s="77">
        <f t="shared" si="1"/>
        <v>173.36</v>
      </c>
      <c r="O9" s="78">
        <f t="shared" si="1"/>
        <v>204.88</v>
      </c>
      <c r="P9" s="73">
        <f t="shared" si="1"/>
        <v>169.42</v>
      </c>
      <c r="Q9" s="74">
        <f t="shared" si="1"/>
        <v>197</v>
      </c>
      <c r="R9" s="75">
        <f t="shared" si="1"/>
        <v>224.58</v>
      </c>
      <c r="S9" s="76">
        <f t="shared" si="1"/>
        <v>157.6</v>
      </c>
      <c r="T9" s="77">
        <f t="shared" si="1"/>
        <v>177.29999999999998</v>
      </c>
      <c r="U9" s="78">
        <f t="shared" si="1"/>
        <v>204.88</v>
      </c>
      <c r="V9" s="73">
        <f t="shared" si="1"/>
        <v>157.6</v>
      </c>
      <c r="W9" s="74">
        <f t="shared" si="1"/>
        <v>185.18</v>
      </c>
      <c r="X9" s="75">
        <f t="shared" si="1"/>
        <v>212.76000000000002</v>
      </c>
    </row>
    <row r="10" spans="1:39" ht="39.950000000000003" customHeight="1" thickBot="1" x14ac:dyDescent="0.3">
      <c r="A10" s="22" t="s">
        <v>0</v>
      </c>
      <c r="B10" s="150" t="s">
        <v>55</v>
      </c>
      <c r="C10" s="152" t="s">
        <v>12</v>
      </c>
      <c r="D10" s="35">
        <v>39</v>
      </c>
      <c r="E10" s="36">
        <v>65</v>
      </c>
      <c r="F10" s="37">
        <v>89</v>
      </c>
      <c r="G10" s="12">
        <v>51</v>
      </c>
      <c r="H10" s="13">
        <v>64</v>
      </c>
      <c r="I10" s="14">
        <v>77</v>
      </c>
      <c r="J10" s="35">
        <v>48</v>
      </c>
      <c r="K10" s="36">
        <v>65</v>
      </c>
      <c r="L10" s="37">
        <v>82</v>
      </c>
      <c r="M10" s="12">
        <v>54</v>
      </c>
      <c r="N10" s="13">
        <v>80</v>
      </c>
      <c r="O10" s="14">
        <v>110</v>
      </c>
      <c r="P10" s="35">
        <v>55</v>
      </c>
      <c r="Q10" s="36">
        <v>85</v>
      </c>
      <c r="R10" s="37">
        <v>115</v>
      </c>
      <c r="S10" s="12">
        <v>110</v>
      </c>
      <c r="T10" s="13">
        <v>135</v>
      </c>
      <c r="U10" s="14">
        <v>165</v>
      </c>
      <c r="V10" s="35">
        <v>105</v>
      </c>
      <c r="W10" s="36">
        <v>130</v>
      </c>
      <c r="X10" s="37">
        <v>155</v>
      </c>
    </row>
    <row r="11" spans="1:39" ht="39.950000000000003" customHeight="1" thickBot="1" x14ac:dyDescent="0.3">
      <c r="A11" s="21" t="s">
        <v>130</v>
      </c>
      <c r="B11" s="150"/>
      <c r="C11" s="152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</row>
    <row r="12" spans="1:39" ht="39.950000000000003" customHeight="1" thickBot="1" x14ac:dyDescent="0.3">
      <c r="A12" s="24" t="s">
        <v>1</v>
      </c>
      <c r="B12" s="151"/>
      <c r="C12" s="153"/>
      <c r="D12" s="38">
        <v>44</v>
      </c>
      <c r="E12" s="39">
        <v>60</v>
      </c>
      <c r="F12" s="40">
        <v>79</v>
      </c>
      <c r="G12" s="15">
        <v>53</v>
      </c>
      <c r="H12" s="16">
        <v>68</v>
      </c>
      <c r="I12" s="17">
        <v>80</v>
      </c>
      <c r="J12" s="38">
        <v>48</v>
      </c>
      <c r="K12" s="39">
        <v>68</v>
      </c>
      <c r="L12" s="40">
        <v>89</v>
      </c>
      <c r="M12" s="15">
        <v>54</v>
      </c>
      <c r="N12" s="16">
        <v>75</v>
      </c>
      <c r="O12" s="17">
        <v>104</v>
      </c>
      <c r="P12" s="38">
        <v>55</v>
      </c>
      <c r="Q12" s="39">
        <v>78</v>
      </c>
      <c r="R12" s="40">
        <v>107</v>
      </c>
      <c r="S12" s="15">
        <v>125</v>
      </c>
      <c r="T12" s="16">
        <v>145</v>
      </c>
      <c r="U12" s="17">
        <v>175</v>
      </c>
      <c r="V12" s="38">
        <v>115</v>
      </c>
      <c r="W12" s="39">
        <v>140</v>
      </c>
      <c r="X12" s="40">
        <v>165</v>
      </c>
    </row>
    <row r="13" spans="1:39" ht="39.950000000000003" customHeight="1" x14ac:dyDescent="0.25">
      <c r="A13" s="22" t="s">
        <v>0</v>
      </c>
      <c r="B13" s="153" t="s">
        <v>118</v>
      </c>
      <c r="C13" s="153" t="s">
        <v>121</v>
      </c>
      <c r="D13" s="30">
        <f>D10*0.225</f>
        <v>8.7750000000000004</v>
      </c>
      <c r="E13" s="80">
        <f t="shared" ref="E13:X13" si="2">E10*0.225</f>
        <v>14.625</v>
      </c>
      <c r="F13" s="31">
        <f t="shared" si="2"/>
        <v>20.025000000000002</v>
      </c>
      <c r="G13" s="10">
        <f t="shared" si="2"/>
        <v>11.475</v>
      </c>
      <c r="H13" s="81">
        <f t="shared" si="2"/>
        <v>14.4</v>
      </c>
      <c r="I13" s="11">
        <f t="shared" si="2"/>
        <v>17.324999999999999</v>
      </c>
      <c r="J13" s="30">
        <f t="shared" si="2"/>
        <v>10.8</v>
      </c>
      <c r="K13" s="80">
        <f t="shared" si="2"/>
        <v>14.625</v>
      </c>
      <c r="L13" s="31">
        <f t="shared" si="2"/>
        <v>18.45</v>
      </c>
      <c r="M13" s="10">
        <f t="shared" si="2"/>
        <v>12.15</v>
      </c>
      <c r="N13" s="81">
        <f t="shared" si="2"/>
        <v>18</v>
      </c>
      <c r="O13" s="11">
        <f t="shared" si="2"/>
        <v>24.75</v>
      </c>
      <c r="P13" s="30">
        <f t="shared" si="2"/>
        <v>12.375</v>
      </c>
      <c r="Q13" s="80">
        <f t="shared" si="2"/>
        <v>19.125</v>
      </c>
      <c r="R13" s="31">
        <f t="shared" si="2"/>
        <v>25.875</v>
      </c>
      <c r="S13" s="10">
        <f t="shared" si="2"/>
        <v>24.75</v>
      </c>
      <c r="T13" s="81">
        <f t="shared" si="2"/>
        <v>30.375</v>
      </c>
      <c r="U13" s="11">
        <f t="shared" si="2"/>
        <v>37.125</v>
      </c>
      <c r="V13" s="30">
        <f t="shared" si="2"/>
        <v>23.625</v>
      </c>
      <c r="W13" s="80">
        <f t="shared" si="2"/>
        <v>29.25</v>
      </c>
      <c r="X13" s="31">
        <f t="shared" si="2"/>
        <v>34.875</v>
      </c>
    </row>
    <row r="14" spans="1:39" ht="39.950000000000003" customHeight="1" x14ac:dyDescent="0.25">
      <c r="A14" s="21" t="s">
        <v>130</v>
      </c>
      <c r="B14" s="154"/>
      <c r="C14" s="154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38"/>
      <c r="W14" s="39"/>
      <c r="X14" s="40"/>
    </row>
    <row r="15" spans="1:39" ht="39.950000000000003" customHeight="1" thickBot="1" x14ac:dyDescent="0.3">
      <c r="A15" s="23" t="s">
        <v>1</v>
      </c>
      <c r="B15" s="155"/>
      <c r="C15" s="155"/>
      <c r="D15" s="82">
        <f>D12*0.225</f>
        <v>9.9</v>
      </c>
      <c r="E15" s="83">
        <f t="shared" ref="E15:X15" si="3">E12*0.225</f>
        <v>13.5</v>
      </c>
      <c r="F15" s="84">
        <f t="shared" si="3"/>
        <v>17.775000000000002</v>
      </c>
      <c r="G15" s="85">
        <f t="shared" si="3"/>
        <v>11.925000000000001</v>
      </c>
      <c r="H15" s="86">
        <f t="shared" si="3"/>
        <v>15.3</v>
      </c>
      <c r="I15" s="87">
        <f t="shared" si="3"/>
        <v>18</v>
      </c>
      <c r="J15" s="82">
        <f t="shared" si="3"/>
        <v>10.8</v>
      </c>
      <c r="K15" s="83">
        <f t="shared" si="3"/>
        <v>15.3</v>
      </c>
      <c r="L15" s="84">
        <f t="shared" si="3"/>
        <v>20.025000000000002</v>
      </c>
      <c r="M15" s="85">
        <f t="shared" si="3"/>
        <v>12.15</v>
      </c>
      <c r="N15" s="86">
        <f t="shared" si="3"/>
        <v>16.875</v>
      </c>
      <c r="O15" s="87">
        <f t="shared" si="3"/>
        <v>23.400000000000002</v>
      </c>
      <c r="P15" s="82">
        <f t="shared" si="3"/>
        <v>12.375</v>
      </c>
      <c r="Q15" s="83">
        <f t="shared" si="3"/>
        <v>17.55</v>
      </c>
      <c r="R15" s="84">
        <f t="shared" si="3"/>
        <v>24.074999999999999</v>
      </c>
      <c r="S15" s="85">
        <f t="shared" si="3"/>
        <v>28.125</v>
      </c>
      <c r="T15" s="86">
        <f t="shared" si="3"/>
        <v>32.625</v>
      </c>
      <c r="U15" s="87">
        <f t="shared" si="3"/>
        <v>39.375</v>
      </c>
      <c r="V15" s="82">
        <f t="shared" si="3"/>
        <v>25.875</v>
      </c>
      <c r="W15" s="83">
        <f t="shared" si="3"/>
        <v>31.5</v>
      </c>
      <c r="X15" s="84">
        <f t="shared" si="3"/>
        <v>37.125</v>
      </c>
    </row>
    <row r="16" spans="1:39" ht="39.950000000000003" customHeight="1" thickBot="1" x14ac:dyDescent="0.3">
      <c r="A16" s="79" t="s">
        <v>0</v>
      </c>
      <c r="B16" s="156" t="s">
        <v>123</v>
      </c>
      <c r="C16" s="155" t="s">
        <v>13</v>
      </c>
      <c r="D16" s="38">
        <v>13</v>
      </c>
      <c r="E16" s="41">
        <v>25</v>
      </c>
      <c r="F16" s="40">
        <v>41</v>
      </c>
      <c r="G16" s="15">
        <v>34</v>
      </c>
      <c r="H16" s="18">
        <v>46</v>
      </c>
      <c r="I16" s="17">
        <v>60</v>
      </c>
      <c r="J16" s="38">
        <v>20</v>
      </c>
      <c r="K16" s="41">
        <v>36</v>
      </c>
      <c r="L16" s="40">
        <v>50</v>
      </c>
      <c r="M16" s="15">
        <v>25</v>
      </c>
      <c r="N16" s="18">
        <v>35</v>
      </c>
      <c r="O16" s="17">
        <v>51</v>
      </c>
      <c r="P16" s="38">
        <v>25</v>
      </c>
      <c r="Q16" s="41">
        <v>35</v>
      </c>
      <c r="R16" s="40">
        <v>53</v>
      </c>
      <c r="S16" s="15">
        <v>27</v>
      </c>
      <c r="T16" s="18">
        <v>33</v>
      </c>
      <c r="U16" s="17">
        <v>52</v>
      </c>
      <c r="V16" s="38">
        <v>28</v>
      </c>
      <c r="W16" s="41">
        <v>35</v>
      </c>
      <c r="X16" s="40">
        <v>42</v>
      </c>
    </row>
    <row r="17" spans="1:38" ht="39.950000000000003" customHeight="1" thickBot="1" x14ac:dyDescent="0.3">
      <c r="A17" s="21" t="s">
        <v>131</v>
      </c>
      <c r="B17" s="157"/>
      <c r="C17" s="152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</row>
    <row r="18" spans="1:38" ht="39.950000000000003" customHeight="1" thickBot="1" x14ac:dyDescent="0.3">
      <c r="A18" s="24" t="s">
        <v>1</v>
      </c>
      <c r="B18" s="158"/>
      <c r="C18" s="152"/>
      <c r="D18" s="38">
        <v>28</v>
      </c>
      <c r="E18" s="41">
        <v>48</v>
      </c>
      <c r="F18" s="40">
        <v>68</v>
      </c>
      <c r="G18" s="15">
        <v>41</v>
      </c>
      <c r="H18" s="18">
        <v>54</v>
      </c>
      <c r="I18" s="17">
        <v>69</v>
      </c>
      <c r="J18" s="38">
        <v>22</v>
      </c>
      <c r="K18" s="41">
        <v>34</v>
      </c>
      <c r="L18" s="40">
        <v>47</v>
      </c>
      <c r="M18" s="15">
        <v>30</v>
      </c>
      <c r="N18" s="18">
        <v>43</v>
      </c>
      <c r="O18" s="17">
        <v>58</v>
      </c>
      <c r="P18" s="38">
        <v>30</v>
      </c>
      <c r="Q18" s="41">
        <v>45</v>
      </c>
      <c r="R18" s="40">
        <v>60</v>
      </c>
      <c r="S18" s="15">
        <v>36</v>
      </c>
      <c r="T18" s="18">
        <v>45</v>
      </c>
      <c r="U18" s="17">
        <v>53</v>
      </c>
      <c r="V18" s="38">
        <v>30</v>
      </c>
      <c r="W18" s="41">
        <v>45</v>
      </c>
      <c r="X18" s="40">
        <v>60</v>
      </c>
    </row>
    <row r="19" spans="1:38" ht="48.75" thickBot="1" x14ac:dyDescent="0.3">
      <c r="A19" s="20" t="s">
        <v>141</v>
      </c>
      <c r="B19" s="53" t="s">
        <v>124</v>
      </c>
      <c r="C19" s="52" t="s">
        <v>13</v>
      </c>
      <c r="D19" s="42">
        <v>1250</v>
      </c>
      <c r="E19" s="43">
        <v>1450</v>
      </c>
      <c r="F19" s="44">
        <v>1650</v>
      </c>
      <c r="G19" s="7">
        <v>1300</v>
      </c>
      <c r="H19" s="9">
        <v>1500</v>
      </c>
      <c r="I19" s="8">
        <v>1750</v>
      </c>
      <c r="J19" s="42">
        <v>1050</v>
      </c>
      <c r="K19" s="43">
        <v>1200</v>
      </c>
      <c r="L19" s="44">
        <v>1350</v>
      </c>
      <c r="M19" s="7">
        <v>950</v>
      </c>
      <c r="N19" s="9">
        <v>1100</v>
      </c>
      <c r="O19" s="8">
        <v>1300</v>
      </c>
      <c r="P19" s="42">
        <v>950</v>
      </c>
      <c r="Q19" s="43">
        <v>1100</v>
      </c>
      <c r="R19" s="44">
        <v>1375</v>
      </c>
      <c r="S19" s="7">
        <v>950</v>
      </c>
      <c r="T19" s="9">
        <v>1100</v>
      </c>
      <c r="U19" s="8">
        <v>1250</v>
      </c>
      <c r="V19" s="42">
        <v>850</v>
      </c>
      <c r="W19" s="43">
        <v>1000</v>
      </c>
      <c r="X19" s="44">
        <v>1150</v>
      </c>
    </row>
    <row r="20" spans="1:38" ht="48.75" thickBot="1" x14ac:dyDescent="0.3">
      <c r="A20" s="20" t="s">
        <v>142</v>
      </c>
      <c r="B20" s="53" t="s">
        <v>124</v>
      </c>
      <c r="C20" s="52" t="s">
        <v>13</v>
      </c>
      <c r="D20" s="119"/>
      <c r="E20" s="120"/>
      <c r="F20" s="121"/>
      <c r="G20" s="122"/>
      <c r="H20" s="123"/>
      <c r="I20" s="124"/>
      <c r="J20" s="125">
        <v>750</v>
      </c>
      <c r="K20" s="126">
        <v>850</v>
      </c>
      <c r="L20" s="127">
        <v>1000</v>
      </c>
      <c r="M20" s="128"/>
      <c r="N20" s="129"/>
      <c r="O20" s="130"/>
      <c r="P20" s="125"/>
      <c r="Q20" s="126"/>
      <c r="R20" s="127"/>
      <c r="S20" s="128">
        <v>650</v>
      </c>
      <c r="T20" s="129">
        <v>800</v>
      </c>
      <c r="U20" s="130">
        <v>950</v>
      </c>
      <c r="V20" s="125">
        <v>700</v>
      </c>
      <c r="W20" s="126">
        <v>850</v>
      </c>
      <c r="X20" s="127">
        <v>900</v>
      </c>
    </row>
    <row r="24" spans="1:38" x14ac:dyDescent="0.25">
      <c r="AE24" s="149" t="s">
        <v>45</v>
      </c>
      <c r="AF24" s="149"/>
      <c r="AG24" s="149"/>
      <c r="AH24" s="149"/>
      <c r="AI24" s="149" t="s">
        <v>46</v>
      </c>
      <c r="AJ24" s="149"/>
      <c r="AK24" s="149"/>
      <c r="AL24" s="149"/>
    </row>
    <row r="25" spans="1:38" x14ac:dyDescent="0.25">
      <c r="AE25" s="149"/>
      <c r="AF25" s="149"/>
      <c r="AG25" s="149"/>
      <c r="AH25" s="149"/>
      <c r="AI25" s="149"/>
      <c r="AJ25" s="149"/>
      <c r="AK25" s="149"/>
      <c r="AL25" s="149"/>
    </row>
    <row r="26" spans="1:38" x14ac:dyDescent="0.25">
      <c r="AE26" s="149"/>
      <c r="AF26" s="149"/>
      <c r="AG26" s="149"/>
      <c r="AH26" s="149"/>
      <c r="AI26" s="149"/>
      <c r="AJ26" s="149"/>
      <c r="AK26" s="149"/>
      <c r="AL26" s="149"/>
    </row>
    <row r="27" spans="1:38" x14ac:dyDescent="0.25">
      <c r="AE27" s="140" t="s">
        <v>47</v>
      </c>
      <c r="AF27" s="140"/>
      <c r="AG27" s="140"/>
      <c r="AH27" s="140"/>
      <c r="AI27" s="140" t="s">
        <v>48</v>
      </c>
      <c r="AJ27" s="140"/>
      <c r="AK27" s="140"/>
      <c r="AL27" s="140"/>
    </row>
    <row r="28" spans="1:38" x14ac:dyDescent="0.25">
      <c r="AE28" s="140"/>
      <c r="AF28" s="140"/>
      <c r="AG28" s="140"/>
      <c r="AH28" s="140"/>
      <c r="AI28" s="140"/>
      <c r="AJ28" s="140"/>
      <c r="AK28" s="140"/>
      <c r="AL28" s="140"/>
    </row>
    <row r="29" spans="1:38" x14ac:dyDescent="0.25">
      <c r="AE29" s="140"/>
      <c r="AF29" s="140"/>
      <c r="AG29" s="140"/>
      <c r="AH29" s="140"/>
      <c r="AI29" s="140"/>
      <c r="AJ29" s="140"/>
      <c r="AK29" s="140"/>
      <c r="AL29" s="140"/>
    </row>
  </sheetData>
  <mergeCells count="26">
    <mergeCell ref="AE24:AH26"/>
    <mergeCell ref="AI24:AL26"/>
    <mergeCell ref="AE27:AH29"/>
    <mergeCell ref="AI27:AL29"/>
    <mergeCell ref="A8:A9"/>
    <mergeCell ref="B10:B12"/>
    <mergeCell ref="C10:C12"/>
    <mergeCell ref="B13:B15"/>
    <mergeCell ref="C13:C15"/>
    <mergeCell ref="B16:B18"/>
    <mergeCell ref="C16:C18"/>
    <mergeCell ref="A6:A7"/>
    <mergeCell ref="V4:X4"/>
    <mergeCell ref="D4:F4"/>
    <mergeCell ref="G4:I4"/>
    <mergeCell ref="J4:L4"/>
    <mergeCell ref="M4:O4"/>
    <mergeCell ref="P4:R4"/>
    <mergeCell ref="S4:U4"/>
    <mergeCell ref="A1:D1"/>
    <mergeCell ref="E1:AF1"/>
    <mergeCell ref="AG1:AM1"/>
    <mergeCell ref="A2:D2"/>
    <mergeCell ref="E2:O2"/>
    <mergeCell ref="P2:AA2"/>
    <mergeCell ref="AB2:AM2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D32C4-E3DB-4D4A-A6C8-1FA4F9CAD124}">
  <sheetPr>
    <pageSetUpPr fitToPage="1"/>
  </sheetPr>
  <dimension ref="A1:AM29"/>
  <sheetViews>
    <sheetView zoomScale="70" zoomScaleNormal="70" workbookViewId="0">
      <selection activeCell="A19" sqref="A19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6" style="6" bestFit="1" customWidth="1"/>
    <col min="5" max="5" width="7" style="6" customWidth="1"/>
    <col min="6" max="7" width="7" style="6" bestFit="1" customWidth="1"/>
    <col min="8" max="8" width="7" style="6" customWidth="1"/>
    <col min="9" max="12" width="7" style="6" bestFit="1" customWidth="1"/>
    <col min="13" max="13" width="6" style="6" bestFit="1" customWidth="1"/>
    <col min="14" max="15" width="7" style="6" bestFit="1" customWidth="1"/>
    <col min="16" max="16" width="5.7109375" style="6" customWidth="1"/>
    <col min="17" max="24" width="7" style="6" bestFit="1" customWidth="1"/>
    <col min="25" max="39" width="5.7109375" style="6" customWidth="1"/>
    <col min="40" max="41" width="8.28515625" style="6" bestFit="1" customWidth="1"/>
    <col min="42" max="42" width="8.42578125" style="6" bestFit="1" customWidth="1"/>
    <col min="43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55" width="9.42578125" style="6" bestFit="1" customWidth="1"/>
    <col min="56" max="57" width="9.5703125" style="6" bestFit="1" customWidth="1"/>
    <col min="58" max="58" width="9.42578125" style="6" bestFit="1" customWidth="1"/>
    <col min="59" max="90" width="9.5703125" style="6" bestFit="1" customWidth="1"/>
    <col min="91" max="16384" width="9.140625" style="6"/>
  </cols>
  <sheetData>
    <row r="1" spans="1:39" ht="42" customHeight="1" x14ac:dyDescent="0.25">
      <c r="A1" s="138" t="s">
        <v>41</v>
      </c>
      <c r="B1" s="138"/>
      <c r="C1" s="138"/>
      <c r="D1" s="138"/>
      <c r="E1" s="139" t="s">
        <v>138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 t="s">
        <v>44</v>
      </c>
      <c r="AH1" s="140"/>
      <c r="AI1" s="140"/>
      <c r="AJ1" s="140"/>
      <c r="AK1" s="140"/>
      <c r="AL1" s="140"/>
      <c r="AM1" s="140"/>
    </row>
    <row r="2" spans="1:39" ht="39.950000000000003" customHeight="1" x14ac:dyDescent="0.25">
      <c r="A2" s="138" t="s">
        <v>42</v>
      </c>
      <c r="B2" s="138"/>
      <c r="C2" s="138"/>
      <c r="D2" s="138"/>
      <c r="E2" s="140" t="s">
        <v>49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 t="s">
        <v>43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 t="s">
        <v>57</v>
      </c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ht="24" customHeight="1" thickBot="1" x14ac:dyDescent="0.3"/>
    <row r="4" spans="1:39" ht="39.950000000000003" customHeight="1" thickBot="1" x14ac:dyDescent="0.3">
      <c r="D4" s="143" t="s">
        <v>61</v>
      </c>
      <c r="E4" s="144"/>
      <c r="F4" s="145"/>
      <c r="G4" s="146" t="s">
        <v>62</v>
      </c>
      <c r="H4" s="147"/>
      <c r="I4" s="148"/>
      <c r="J4" s="143" t="s">
        <v>63</v>
      </c>
      <c r="K4" s="144"/>
      <c r="L4" s="145"/>
      <c r="M4" s="146" t="s">
        <v>66</v>
      </c>
      <c r="N4" s="147"/>
      <c r="O4" s="148"/>
      <c r="P4" s="143" t="s">
        <v>65</v>
      </c>
      <c r="Q4" s="144"/>
      <c r="R4" s="145"/>
      <c r="S4" s="146" t="s">
        <v>64</v>
      </c>
      <c r="T4" s="147"/>
      <c r="U4" s="148"/>
      <c r="V4" s="143" t="s">
        <v>67</v>
      </c>
      <c r="W4" s="144"/>
      <c r="X4" s="145"/>
    </row>
    <row r="5" spans="1:39" ht="39.950000000000003" customHeight="1" thickBot="1" x14ac:dyDescent="0.3">
      <c r="B5" s="19" t="s">
        <v>133</v>
      </c>
      <c r="C5" s="1" t="s">
        <v>134</v>
      </c>
      <c r="D5" s="28" t="s">
        <v>135</v>
      </c>
      <c r="E5" s="28" t="s">
        <v>136</v>
      </c>
      <c r="F5" s="29" t="s">
        <v>137</v>
      </c>
      <c r="G5" s="28" t="s">
        <v>135</v>
      </c>
      <c r="H5" s="28" t="s">
        <v>136</v>
      </c>
      <c r="I5" s="29" t="s">
        <v>137</v>
      </c>
      <c r="J5" s="28" t="s">
        <v>135</v>
      </c>
      <c r="K5" s="28" t="s">
        <v>136</v>
      </c>
      <c r="L5" s="29" t="s">
        <v>137</v>
      </c>
      <c r="M5" s="28" t="s">
        <v>135</v>
      </c>
      <c r="N5" s="28" t="s">
        <v>136</v>
      </c>
      <c r="O5" s="29" t="s">
        <v>137</v>
      </c>
      <c r="P5" s="28" t="s">
        <v>135</v>
      </c>
      <c r="Q5" s="28" t="s">
        <v>136</v>
      </c>
      <c r="R5" s="29" t="s">
        <v>137</v>
      </c>
      <c r="S5" s="28" t="s">
        <v>135</v>
      </c>
      <c r="T5" s="28" t="s">
        <v>136</v>
      </c>
      <c r="U5" s="29" t="s">
        <v>137</v>
      </c>
      <c r="V5" s="28" t="s">
        <v>135</v>
      </c>
      <c r="W5" s="28" t="s">
        <v>136</v>
      </c>
      <c r="X5" s="29" t="s">
        <v>137</v>
      </c>
    </row>
    <row r="6" spans="1:39" ht="39.950000000000003" customHeight="1" thickBot="1" x14ac:dyDescent="0.3">
      <c r="A6" s="141" t="s">
        <v>128</v>
      </c>
      <c r="B6" s="51" t="s">
        <v>53</v>
      </c>
      <c r="C6" s="52" t="s">
        <v>16</v>
      </c>
      <c r="D6" s="55">
        <v>36</v>
      </c>
      <c r="E6" s="56">
        <v>40</v>
      </c>
      <c r="F6" s="57">
        <v>44</v>
      </c>
      <c r="G6" s="58">
        <v>45</v>
      </c>
      <c r="H6" s="59">
        <v>50</v>
      </c>
      <c r="I6" s="60">
        <v>55</v>
      </c>
      <c r="J6" s="55">
        <v>54</v>
      </c>
      <c r="K6" s="56">
        <v>60</v>
      </c>
      <c r="L6" s="57">
        <v>66</v>
      </c>
      <c r="M6" s="58">
        <v>40</v>
      </c>
      <c r="N6" s="59">
        <v>45</v>
      </c>
      <c r="O6" s="60">
        <v>50</v>
      </c>
      <c r="P6" s="55">
        <v>160</v>
      </c>
      <c r="Q6" s="56">
        <v>180</v>
      </c>
      <c r="R6" s="57">
        <v>200</v>
      </c>
      <c r="S6" s="58">
        <v>72</v>
      </c>
      <c r="T6" s="59">
        <v>80</v>
      </c>
      <c r="U6" s="60">
        <v>88</v>
      </c>
      <c r="V6" s="55">
        <v>85</v>
      </c>
      <c r="W6" s="56">
        <v>100</v>
      </c>
      <c r="X6" s="57">
        <v>115</v>
      </c>
    </row>
    <row r="7" spans="1:39" ht="39.950000000000003" customHeight="1" thickBot="1" x14ac:dyDescent="0.3">
      <c r="A7" s="142"/>
      <c r="B7" s="51" t="s">
        <v>116</v>
      </c>
      <c r="C7" s="52" t="s">
        <v>119</v>
      </c>
      <c r="D7" s="61">
        <f>D6*0.0295</f>
        <v>1.0619999999999998</v>
      </c>
      <c r="E7" s="62">
        <f t="shared" ref="E7:X7" si="0">E6*0.0295</f>
        <v>1.18</v>
      </c>
      <c r="F7" s="63">
        <f t="shared" si="0"/>
        <v>1.298</v>
      </c>
      <c r="G7" s="64">
        <f t="shared" si="0"/>
        <v>1.3274999999999999</v>
      </c>
      <c r="H7" s="65">
        <f t="shared" si="0"/>
        <v>1.4749999999999999</v>
      </c>
      <c r="I7" s="66">
        <f t="shared" si="0"/>
        <v>1.6224999999999998</v>
      </c>
      <c r="J7" s="61">
        <f t="shared" si="0"/>
        <v>1.593</v>
      </c>
      <c r="K7" s="62">
        <f t="shared" si="0"/>
        <v>1.77</v>
      </c>
      <c r="L7" s="63">
        <f t="shared" si="0"/>
        <v>1.9469999999999998</v>
      </c>
      <c r="M7" s="64">
        <f t="shared" si="0"/>
        <v>1.18</v>
      </c>
      <c r="N7" s="65">
        <f t="shared" si="0"/>
        <v>1.3274999999999999</v>
      </c>
      <c r="O7" s="66">
        <f t="shared" si="0"/>
        <v>1.4749999999999999</v>
      </c>
      <c r="P7" s="61">
        <f t="shared" si="0"/>
        <v>4.72</v>
      </c>
      <c r="Q7" s="62">
        <f t="shared" si="0"/>
        <v>5.31</v>
      </c>
      <c r="R7" s="63">
        <f t="shared" si="0"/>
        <v>5.8999999999999995</v>
      </c>
      <c r="S7" s="64">
        <f t="shared" si="0"/>
        <v>2.1239999999999997</v>
      </c>
      <c r="T7" s="65">
        <f t="shared" si="0"/>
        <v>2.36</v>
      </c>
      <c r="U7" s="66">
        <f t="shared" si="0"/>
        <v>2.5960000000000001</v>
      </c>
      <c r="V7" s="61">
        <f t="shared" si="0"/>
        <v>2.5074999999999998</v>
      </c>
      <c r="W7" s="62">
        <f t="shared" si="0"/>
        <v>2.9499999999999997</v>
      </c>
      <c r="X7" s="63">
        <f t="shared" si="0"/>
        <v>3.3924999999999996</v>
      </c>
    </row>
    <row r="8" spans="1:39" ht="39.950000000000003" customHeight="1" thickBot="1" x14ac:dyDescent="0.3">
      <c r="A8" s="141" t="s">
        <v>129</v>
      </c>
      <c r="B8" s="51" t="s">
        <v>54</v>
      </c>
      <c r="C8" s="52" t="s">
        <v>11</v>
      </c>
      <c r="D8" s="32">
        <v>0.26</v>
      </c>
      <c r="E8" s="33">
        <v>0.32</v>
      </c>
      <c r="F8" s="34">
        <v>0.38</v>
      </c>
      <c r="G8" s="25">
        <v>3.2</v>
      </c>
      <c r="H8" s="26">
        <v>0.4</v>
      </c>
      <c r="I8" s="27">
        <v>4.8</v>
      </c>
      <c r="J8" s="32">
        <v>3.6</v>
      </c>
      <c r="K8" s="33">
        <v>0.44</v>
      </c>
      <c r="L8" s="34">
        <v>5.2</v>
      </c>
      <c r="M8" s="25">
        <v>0.3</v>
      </c>
      <c r="N8" s="26">
        <v>0.37</v>
      </c>
      <c r="O8" s="27">
        <v>0.45</v>
      </c>
      <c r="P8" s="32">
        <v>0.6</v>
      </c>
      <c r="Q8" s="33">
        <v>0.78</v>
      </c>
      <c r="R8" s="34">
        <v>0.98</v>
      </c>
      <c r="S8" s="25">
        <v>0.45</v>
      </c>
      <c r="T8" s="26">
        <v>0.55000000000000004</v>
      </c>
      <c r="U8" s="27">
        <v>0.65</v>
      </c>
      <c r="V8" s="32">
        <v>0.56000000000000005</v>
      </c>
      <c r="W8" s="33">
        <v>0.65</v>
      </c>
      <c r="X8" s="34">
        <v>0.74</v>
      </c>
    </row>
    <row r="9" spans="1:39" ht="39.950000000000003" customHeight="1" thickBot="1" x14ac:dyDescent="0.3">
      <c r="A9" s="142"/>
      <c r="B9" s="51" t="s">
        <v>117</v>
      </c>
      <c r="C9" s="52" t="s">
        <v>120</v>
      </c>
      <c r="D9" s="73">
        <f>D8*39.4</f>
        <v>10.244</v>
      </c>
      <c r="E9" s="74">
        <f t="shared" ref="E9:X9" si="1">E8*39.4</f>
        <v>12.608000000000001</v>
      </c>
      <c r="F9" s="75">
        <f t="shared" si="1"/>
        <v>14.972</v>
      </c>
      <c r="G9" s="76">
        <f t="shared" si="1"/>
        <v>126.08</v>
      </c>
      <c r="H9" s="77">
        <f t="shared" si="1"/>
        <v>15.76</v>
      </c>
      <c r="I9" s="78">
        <f t="shared" si="1"/>
        <v>189.11999999999998</v>
      </c>
      <c r="J9" s="73">
        <f t="shared" si="1"/>
        <v>141.84</v>
      </c>
      <c r="K9" s="74">
        <f t="shared" si="1"/>
        <v>17.335999999999999</v>
      </c>
      <c r="L9" s="75">
        <f t="shared" si="1"/>
        <v>204.88</v>
      </c>
      <c r="M9" s="76">
        <f t="shared" si="1"/>
        <v>11.819999999999999</v>
      </c>
      <c r="N9" s="77">
        <f t="shared" si="1"/>
        <v>14.577999999999999</v>
      </c>
      <c r="O9" s="78">
        <f t="shared" si="1"/>
        <v>17.73</v>
      </c>
      <c r="P9" s="73">
        <f t="shared" si="1"/>
        <v>23.639999999999997</v>
      </c>
      <c r="Q9" s="74">
        <f t="shared" si="1"/>
        <v>30.731999999999999</v>
      </c>
      <c r="R9" s="75">
        <f t="shared" si="1"/>
        <v>38.611999999999995</v>
      </c>
      <c r="S9" s="76">
        <f t="shared" si="1"/>
        <v>17.73</v>
      </c>
      <c r="T9" s="77">
        <f t="shared" si="1"/>
        <v>21.67</v>
      </c>
      <c r="U9" s="78">
        <f t="shared" si="1"/>
        <v>25.61</v>
      </c>
      <c r="V9" s="73">
        <f t="shared" si="1"/>
        <v>22.064</v>
      </c>
      <c r="W9" s="74">
        <f t="shared" si="1"/>
        <v>25.61</v>
      </c>
      <c r="X9" s="75">
        <f t="shared" si="1"/>
        <v>29.155999999999999</v>
      </c>
    </row>
    <row r="10" spans="1:39" ht="39.950000000000003" customHeight="1" thickBot="1" x14ac:dyDescent="0.3">
      <c r="A10" s="22" t="s">
        <v>0</v>
      </c>
      <c r="B10" s="150" t="s">
        <v>55</v>
      </c>
      <c r="C10" s="152" t="s">
        <v>12</v>
      </c>
      <c r="D10" s="35">
        <v>50</v>
      </c>
      <c r="E10" s="36">
        <v>65</v>
      </c>
      <c r="F10" s="37">
        <v>80</v>
      </c>
      <c r="G10" s="12">
        <v>55</v>
      </c>
      <c r="H10" s="13">
        <v>70</v>
      </c>
      <c r="I10" s="14">
        <v>85</v>
      </c>
      <c r="J10" s="35">
        <v>65</v>
      </c>
      <c r="K10" s="36">
        <v>83</v>
      </c>
      <c r="L10" s="37">
        <v>100</v>
      </c>
      <c r="M10" s="12">
        <v>40</v>
      </c>
      <c r="N10" s="13">
        <v>70</v>
      </c>
      <c r="O10" s="14">
        <v>95</v>
      </c>
      <c r="P10" s="35">
        <v>90</v>
      </c>
      <c r="Q10" s="36">
        <v>135</v>
      </c>
      <c r="R10" s="37">
        <v>175</v>
      </c>
      <c r="S10" s="12">
        <v>68</v>
      </c>
      <c r="T10" s="13">
        <v>95</v>
      </c>
      <c r="U10" s="14">
        <v>122</v>
      </c>
      <c r="V10" s="35">
        <v>90</v>
      </c>
      <c r="W10" s="36">
        <v>115</v>
      </c>
      <c r="X10" s="37">
        <v>135</v>
      </c>
    </row>
    <row r="11" spans="1:39" ht="39.950000000000003" customHeight="1" thickBot="1" x14ac:dyDescent="0.3">
      <c r="A11" s="21" t="s">
        <v>130</v>
      </c>
      <c r="B11" s="150"/>
      <c r="C11" s="152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</row>
    <row r="12" spans="1:39" ht="39.950000000000003" customHeight="1" thickBot="1" x14ac:dyDescent="0.3">
      <c r="A12" s="24" t="s">
        <v>1</v>
      </c>
      <c r="B12" s="151"/>
      <c r="C12" s="153"/>
      <c r="D12" s="38">
        <v>30</v>
      </c>
      <c r="E12" s="39">
        <v>40</v>
      </c>
      <c r="F12" s="40">
        <v>50</v>
      </c>
      <c r="G12" s="15">
        <v>35</v>
      </c>
      <c r="H12" s="16">
        <v>45</v>
      </c>
      <c r="I12" s="17">
        <v>55</v>
      </c>
      <c r="J12" s="38">
        <v>38</v>
      </c>
      <c r="K12" s="39">
        <v>50</v>
      </c>
      <c r="L12" s="40">
        <v>65</v>
      </c>
      <c r="M12" s="15">
        <v>38</v>
      </c>
      <c r="N12" s="16">
        <v>50</v>
      </c>
      <c r="O12" s="17">
        <v>75</v>
      </c>
      <c r="P12" s="38">
        <v>50</v>
      </c>
      <c r="Q12" s="39">
        <v>85</v>
      </c>
      <c r="R12" s="40">
        <v>121</v>
      </c>
      <c r="S12" s="15">
        <v>55</v>
      </c>
      <c r="T12" s="16">
        <v>75</v>
      </c>
      <c r="U12" s="17">
        <v>89</v>
      </c>
      <c r="V12" s="38">
        <v>85</v>
      </c>
      <c r="W12" s="39">
        <v>100</v>
      </c>
      <c r="X12" s="40">
        <v>132</v>
      </c>
    </row>
    <row r="13" spans="1:39" ht="39.950000000000003" customHeight="1" x14ac:dyDescent="0.25">
      <c r="A13" s="22" t="s">
        <v>0</v>
      </c>
      <c r="B13" s="153" t="s">
        <v>118</v>
      </c>
      <c r="C13" s="153" t="s">
        <v>121</v>
      </c>
      <c r="D13" s="30">
        <f>D10*0.225</f>
        <v>11.25</v>
      </c>
      <c r="E13" s="80">
        <f t="shared" ref="E13:X13" si="2">E10*0.225</f>
        <v>14.625</v>
      </c>
      <c r="F13" s="31">
        <f t="shared" si="2"/>
        <v>18</v>
      </c>
      <c r="G13" s="10">
        <f t="shared" si="2"/>
        <v>12.375</v>
      </c>
      <c r="H13" s="81">
        <f t="shared" si="2"/>
        <v>15.75</v>
      </c>
      <c r="I13" s="11">
        <f t="shared" si="2"/>
        <v>19.125</v>
      </c>
      <c r="J13" s="30">
        <f t="shared" si="2"/>
        <v>14.625</v>
      </c>
      <c r="K13" s="80">
        <f t="shared" si="2"/>
        <v>18.675000000000001</v>
      </c>
      <c r="L13" s="31">
        <f t="shared" si="2"/>
        <v>22.5</v>
      </c>
      <c r="M13" s="10">
        <f t="shared" si="2"/>
        <v>9</v>
      </c>
      <c r="N13" s="81">
        <f t="shared" si="2"/>
        <v>15.75</v>
      </c>
      <c r="O13" s="11">
        <f t="shared" si="2"/>
        <v>21.375</v>
      </c>
      <c r="P13" s="30">
        <f t="shared" si="2"/>
        <v>20.25</v>
      </c>
      <c r="Q13" s="80">
        <f t="shared" si="2"/>
        <v>30.375</v>
      </c>
      <c r="R13" s="31">
        <f t="shared" si="2"/>
        <v>39.375</v>
      </c>
      <c r="S13" s="10">
        <f t="shared" si="2"/>
        <v>15.3</v>
      </c>
      <c r="T13" s="81">
        <f t="shared" si="2"/>
        <v>21.375</v>
      </c>
      <c r="U13" s="11">
        <f t="shared" si="2"/>
        <v>27.45</v>
      </c>
      <c r="V13" s="30">
        <f t="shared" si="2"/>
        <v>20.25</v>
      </c>
      <c r="W13" s="80">
        <f t="shared" si="2"/>
        <v>25.875</v>
      </c>
      <c r="X13" s="31">
        <f t="shared" si="2"/>
        <v>30.375</v>
      </c>
    </row>
    <row r="14" spans="1:39" ht="39.950000000000003" customHeight="1" x14ac:dyDescent="0.25">
      <c r="A14" s="21" t="s">
        <v>130</v>
      </c>
      <c r="B14" s="154"/>
      <c r="C14" s="154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38"/>
      <c r="W14" s="39"/>
      <c r="X14" s="40"/>
    </row>
    <row r="15" spans="1:39" ht="39.950000000000003" customHeight="1" thickBot="1" x14ac:dyDescent="0.3">
      <c r="A15" s="23" t="s">
        <v>1</v>
      </c>
      <c r="B15" s="155"/>
      <c r="C15" s="155"/>
      <c r="D15" s="82">
        <f>D12*0.225</f>
        <v>6.75</v>
      </c>
      <c r="E15" s="83">
        <f t="shared" ref="E15:X15" si="3">E12*0.225</f>
        <v>9</v>
      </c>
      <c r="F15" s="84">
        <f t="shared" si="3"/>
        <v>11.25</v>
      </c>
      <c r="G15" s="85">
        <f t="shared" si="3"/>
        <v>7.875</v>
      </c>
      <c r="H15" s="86">
        <f t="shared" si="3"/>
        <v>10.125</v>
      </c>
      <c r="I15" s="87">
        <f t="shared" si="3"/>
        <v>12.375</v>
      </c>
      <c r="J15" s="82">
        <f t="shared" si="3"/>
        <v>8.5500000000000007</v>
      </c>
      <c r="K15" s="83">
        <f t="shared" si="3"/>
        <v>11.25</v>
      </c>
      <c r="L15" s="84">
        <f t="shared" si="3"/>
        <v>14.625</v>
      </c>
      <c r="M15" s="85">
        <f t="shared" si="3"/>
        <v>8.5500000000000007</v>
      </c>
      <c r="N15" s="86">
        <f t="shared" si="3"/>
        <v>11.25</v>
      </c>
      <c r="O15" s="87">
        <f t="shared" si="3"/>
        <v>16.875</v>
      </c>
      <c r="P15" s="82">
        <f t="shared" si="3"/>
        <v>11.25</v>
      </c>
      <c r="Q15" s="83">
        <f t="shared" si="3"/>
        <v>19.125</v>
      </c>
      <c r="R15" s="84">
        <f t="shared" si="3"/>
        <v>27.225000000000001</v>
      </c>
      <c r="S15" s="85">
        <f t="shared" si="3"/>
        <v>12.375</v>
      </c>
      <c r="T15" s="86">
        <f t="shared" si="3"/>
        <v>16.875</v>
      </c>
      <c r="U15" s="87">
        <f t="shared" si="3"/>
        <v>20.025000000000002</v>
      </c>
      <c r="V15" s="82">
        <f t="shared" si="3"/>
        <v>19.125</v>
      </c>
      <c r="W15" s="83">
        <f t="shared" si="3"/>
        <v>22.5</v>
      </c>
      <c r="X15" s="84">
        <f t="shared" si="3"/>
        <v>29.7</v>
      </c>
    </row>
    <row r="16" spans="1:39" ht="39.950000000000003" customHeight="1" thickBot="1" x14ac:dyDescent="0.3">
      <c r="A16" s="79" t="s">
        <v>0</v>
      </c>
      <c r="B16" s="156" t="s">
        <v>123</v>
      </c>
      <c r="C16" s="155" t="s">
        <v>13</v>
      </c>
      <c r="D16" s="38">
        <v>25</v>
      </c>
      <c r="E16" s="41">
        <v>35</v>
      </c>
      <c r="F16" s="40">
        <v>45</v>
      </c>
      <c r="G16" s="15">
        <v>25</v>
      </c>
      <c r="H16" s="18">
        <v>35</v>
      </c>
      <c r="I16" s="17">
        <v>45</v>
      </c>
      <c r="J16" s="38">
        <v>28</v>
      </c>
      <c r="K16" s="41">
        <v>40</v>
      </c>
      <c r="L16" s="40">
        <v>52</v>
      </c>
      <c r="M16" s="15">
        <v>30</v>
      </c>
      <c r="N16" s="18">
        <v>50</v>
      </c>
      <c r="O16" s="17">
        <v>75</v>
      </c>
      <c r="P16" s="38">
        <v>8</v>
      </c>
      <c r="Q16" s="41">
        <v>12</v>
      </c>
      <c r="R16" s="40">
        <v>19</v>
      </c>
      <c r="S16" s="15">
        <v>19</v>
      </c>
      <c r="T16" s="18">
        <v>30</v>
      </c>
      <c r="U16" s="17">
        <v>41</v>
      </c>
      <c r="V16" s="38">
        <v>15</v>
      </c>
      <c r="W16" s="41">
        <v>24</v>
      </c>
      <c r="X16" s="40">
        <v>40</v>
      </c>
    </row>
    <row r="17" spans="1:38" ht="39.950000000000003" customHeight="1" thickBot="1" x14ac:dyDescent="0.3">
      <c r="A17" s="21" t="s">
        <v>131</v>
      </c>
      <c r="B17" s="157"/>
      <c r="C17" s="152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</row>
    <row r="18" spans="1:38" ht="39.950000000000003" customHeight="1" thickBot="1" x14ac:dyDescent="0.3">
      <c r="A18" s="24" t="s">
        <v>1</v>
      </c>
      <c r="B18" s="158"/>
      <c r="C18" s="152"/>
      <c r="D18" s="38">
        <v>30</v>
      </c>
      <c r="E18" s="41">
        <v>40</v>
      </c>
      <c r="F18" s="40">
        <v>50</v>
      </c>
      <c r="G18" s="15">
        <v>35</v>
      </c>
      <c r="H18" s="18">
        <v>45</v>
      </c>
      <c r="I18" s="17">
        <v>55</v>
      </c>
      <c r="J18" s="38">
        <v>35</v>
      </c>
      <c r="K18" s="41">
        <v>50</v>
      </c>
      <c r="L18" s="40">
        <v>65</v>
      </c>
      <c r="M18" s="15">
        <v>41</v>
      </c>
      <c r="N18" s="18">
        <v>65</v>
      </c>
      <c r="O18" s="17">
        <v>85</v>
      </c>
      <c r="P18" s="38">
        <v>10</v>
      </c>
      <c r="Q18" s="41">
        <v>16</v>
      </c>
      <c r="R18" s="40">
        <v>23</v>
      </c>
      <c r="S18" s="15">
        <v>28</v>
      </c>
      <c r="T18" s="18">
        <v>43</v>
      </c>
      <c r="U18" s="17">
        <v>61</v>
      </c>
      <c r="V18" s="38">
        <v>27</v>
      </c>
      <c r="W18" s="41">
        <v>45</v>
      </c>
      <c r="X18" s="40">
        <v>65</v>
      </c>
    </row>
    <row r="19" spans="1:38" ht="38.25" customHeight="1" thickBot="1" x14ac:dyDescent="0.3">
      <c r="A19" s="115" t="s">
        <v>125</v>
      </c>
      <c r="B19" s="137" t="s">
        <v>56</v>
      </c>
      <c r="C19" s="114" t="s">
        <v>14</v>
      </c>
      <c r="D19" s="42">
        <v>175</v>
      </c>
      <c r="E19" s="43">
        <v>225</v>
      </c>
      <c r="F19" s="44">
        <v>275</v>
      </c>
      <c r="G19" s="7">
        <v>125</v>
      </c>
      <c r="H19" s="9">
        <v>175</v>
      </c>
      <c r="I19" s="8">
        <v>225</v>
      </c>
      <c r="J19" s="42">
        <v>75</v>
      </c>
      <c r="K19" s="43">
        <v>125</v>
      </c>
      <c r="L19" s="44">
        <v>175</v>
      </c>
      <c r="M19" s="7">
        <v>160</v>
      </c>
      <c r="N19" s="9">
        <v>200</v>
      </c>
      <c r="O19" s="8">
        <v>250</v>
      </c>
      <c r="P19" s="42">
        <v>26</v>
      </c>
      <c r="Q19" s="43">
        <v>38</v>
      </c>
      <c r="R19" s="44">
        <v>44</v>
      </c>
      <c r="S19" s="7">
        <v>87</v>
      </c>
      <c r="T19" s="9">
        <v>110</v>
      </c>
      <c r="U19" s="8">
        <v>135</v>
      </c>
      <c r="V19" s="42">
        <v>55</v>
      </c>
      <c r="W19" s="43">
        <v>80</v>
      </c>
      <c r="X19" s="44">
        <v>110</v>
      </c>
    </row>
    <row r="20" spans="1:38" ht="40.5" customHeight="1" thickBot="1" x14ac:dyDescent="0.3">
      <c r="A20" s="20" t="s">
        <v>125</v>
      </c>
      <c r="B20" s="53" t="s">
        <v>126</v>
      </c>
      <c r="C20" s="113" t="s">
        <v>127</v>
      </c>
      <c r="D20" s="131">
        <f>D19*0.1968426</f>
        <v>34.447454999999998</v>
      </c>
      <c r="E20" s="132">
        <f t="shared" ref="E20:X20" si="4">E19*0.1968426</f>
        <v>44.289585000000002</v>
      </c>
      <c r="F20" s="133">
        <f t="shared" si="4"/>
        <v>54.131715</v>
      </c>
      <c r="G20" s="134">
        <f t="shared" si="4"/>
        <v>24.605325000000001</v>
      </c>
      <c r="H20" s="135">
        <f t="shared" si="4"/>
        <v>34.447454999999998</v>
      </c>
      <c r="I20" s="136">
        <f t="shared" si="4"/>
        <v>44.289585000000002</v>
      </c>
      <c r="J20" s="131">
        <f t="shared" si="4"/>
        <v>14.763195</v>
      </c>
      <c r="K20" s="132">
        <f t="shared" si="4"/>
        <v>24.605325000000001</v>
      </c>
      <c r="L20" s="133">
        <f t="shared" si="4"/>
        <v>34.447454999999998</v>
      </c>
      <c r="M20" s="134">
        <f t="shared" si="4"/>
        <v>31.494816</v>
      </c>
      <c r="N20" s="135">
        <f t="shared" si="4"/>
        <v>39.368520000000004</v>
      </c>
      <c r="O20" s="136">
        <f t="shared" si="4"/>
        <v>49.210650000000001</v>
      </c>
      <c r="P20" s="131">
        <f t="shared" si="4"/>
        <v>5.1179076000000006</v>
      </c>
      <c r="Q20" s="132">
        <f t="shared" si="4"/>
        <v>7.4800187999999999</v>
      </c>
      <c r="R20" s="133">
        <f t="shared" si="4"/>
        <v>8.6610744000000004</v>
      </c>
      <c r="S20" s="134">
        <f t="shared" si="4"/>
        <v>17.125306200000001</v>
      </c>
      <c r="T20" s="135">
        <f t="shared" si="4"/>
        <v>21.652685999999999</v>
      </c>
      <c r="U20" s="136">
        <f t="shared" si="4"/>
        <v>26.573751000000001</v>
      </c>
      <c r="V20" s="131">
        <f t="shared" si="4"/>
        <v>10.826343</v>
      </c>
      <c r="W20" s="132">
        <f t="shared" si="4"/>
        <v>15.747408</v>
      </c>
      <c r="X20" s="133">
        <f t="shared" si="4"/>
        <v>21.652685999999999</v>
      </c>
    </row>
    <row r="24" spans="1:38" x14ac:dyDescent="0.25">
      <c r="AE24" s="149" t="s">
        <v>45</v>
      </c>
      <c r="AF24" s="149"/>
      <c r="AG24" s="149"/>
      <c r="AH24" s="149"/>
      <c r="AI24" s="149" t="s">
        <v>46</v>
      </c>
      <c r="AJ24" s="149"/>
      <c r="AK24" s="149"/>
      <c r="AL24" s="149"/>
    </row>
    <row r="25" spans="1:38" x14ac:dyDescent="0.25">
      <c r="AE25" s="149"/>
      <c r="AF25" s="149"/>
      <c r="AG25" s="149"/>
      <c r="AH25" s="149"/>
      <c r="AI25" s="149"/>
      <c r="AJ25" s="149"/>
      <c r="AK25" s="149"/>
      <c r="AL25" s="149"/>
    </row>
    <row r="26" spans="1:38" x14ac:dyDescent="0.25">
      <c r="AE26" s="149"/>
      <c r="AF26" s="149"/>
      <c r="AG26" s="149"/>
      <c r="AH26" s="149"/>
      <c r="AI26" s="149"/>
      <c r="AJ26" s="149"/>
      <c r="AK26" s="149"/>
      <c r="AL26" s="149"/>
    </row>
    <row r="27" spans="1:38" x14ac:dyDescent="0.25">
      <c r="AE27" s="140" t="s">
        <v>47</v>
      </c>
      <c r="AF27" s="140"/>
      <c r="AG27" s="140"/>
      <c r="AH27" s="140"/>
      <c r="AI27" s="140" t="s">
        <v>48</v>
      </c>
      <c r="AJ27" s="140"/>
      <c r="AK27" s="140"/>
      <c r="AL27" s="140"/>
    </row>
    <row r="28" spans="1:38" x14ac:dyDescent="0.25">
      <c r="AE28" s="140"/>
      <c r="AF28" s="140"/>
      <c r="AG28" s="140"/>
      <c r="AH28" s="140"/>
      <c r="AI28" s="140"/>
      <c r="AJ28" s="140"/>
      <c r="AK28" s="140"/>
      <c r="AL28" s="140"/>
    </row>
    <row r="29" spans="1:38" x14ac:dyDescent="0.25">
      <c r="AE29" s="140"/>
      <c r="AF29" s="140"/>
      <c r="AG29" s="140"/>
      <c r="AH29" s="140"/>
      <c r="AI29" s="140"/>
      <c r="AJ29" s="140"/>
      <c r="AK29" s="140"/>
      <c r="AL29" s="140"/>
    </row>
  </sheetData>
  <mergeCells count="26">
    <mergeCell ref="AE24:AH26"/>
    <mergeCell ref="AI24:AL26"/>
    <mergeCell ref="AE27:AH29"/>
    <mergeCell ref="AI27:AL29"/>
    <mergeCell ref="A8:A9"/>
    <mergeCell ref="B10:B12"/>
    <mergeCell ref="C10:C12"/>
    <mergeCell ref="B13:B15"/>
    <mergeCell ref="C13:C15"/>
    <mergeCell ref="B16:B18"/>
    <mergeCell ref="C16:C18"/>
    <mergeCell ref="A6:A7"/>
    <mergeCell ref="V4:X4"/>
    <mergeCell ref="D4:F4"/>
    <mergeCell ref="G4:I4"/>
    <mergeCell ref="J4:L4"/>
    <mergeCell ref="M4:O4"/>
    <mergeCell ref="P4:R4"/>
    <mergeCell ref="S4:U4"/>
    <mergeCell ref="A1:D1"/>
    <mergeCell ref="E1:AF1"/>
    <mergeCell ref="AG1:AM1"/>
    <mergeCell ref="A2:D2"/>
    <mergeCell ref="E2:O2"/>
    <mergeCell ref="P2:AA2"/>
    <mergeCell ref="AB2:AM2"/>
  </mergeCells>
  <pageMargins left="0.25" right="0.25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1077A-6E3B-4804-8537-A90E7DB559BF}">
  <sheetPr>
    <pageSetUpPr fitToPage="1"/>
  </sheetPr>
  <dimension ref="A1:AM31"/>
  <sheetViews>
    <sheetView zoomScale="70" zoomScaleNormal="70" workbookViewId="0">
      <selection activeCell="A21" sqref="A21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6" style="6" bestFit="1" customWidth="1"/>
    <col min="5" max="5" width="8" style="6" customWidth="1"/>
    <col min="6" max="7" width="7" style="6" bestFit="1" customWidth="1"/>
    <col min="8" max="8" width="7.85546875" style="6" customWidth="1"/>
    <col min="9" max="12" width="7" style="6" bestFit="1" customWidth="1"/>
    <col min="13" max="13" width="6" style="6" bestFit="1" customWidth="1"/>
    <col min="14" max="15" width="7" style="6" bestFit="1" customWidth="1"/>
    <col min="16" max="16" width="5.7109375" style="6" customWidth="1"/>
    <col min="17" max="24" width="7" style="6" bestFit="1" customWidth="1"/>
    <col min="25" max="39" width="5.7109375" style="6" customWidth="1"/>
    <col min="40" max="41" width="8.28515625" style="6" bestFit="1" customWidth="1"/>
    <col min="42" max="42" width="8.42578125" style="6" bestFit="1" customWidth="1"/>
    <col min="43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55" width="9.42578125" style="6" bestFit="1" customWidth="1"/>
    <col min="56" max="57" width="9.5703125" style="6" bestFit="1" customWidth="1"/>
    <col min="58" max="58" width="9.42578125" style="6" bestFit="1" customWidth="1"/>
    <col min="59" max="90" width="9.5703125" style="6" bestFit="1" customWidth="1"/>
    <col min="91" max="16384" width="9.140625" style="6"/>
  </cols>
  <sheetData>
    <row r="1" spans="1:39" ht="42" customHeight="1" x14ac:dyDescent="0.25">
      <c r="A1" s="138" t="s">
        <v>41</v>
      </c>
      <c r="B1" s="138"/>
      <c r="C1" s="138"/>
      <c r="D1" s="138"/>
      <c r="E1" s="139" t="s">
        <v>139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 t="s">
        <v>44</v>
      </c>
      <c r="AH1" s="140"/>
      <c r="AI1" s="140"/>
      <c r="AJ1" s="140"/>
      <c r="AK1" s="140"/>
      <c r="AL1" s="140"/>
      <c r="AM1" s="140"/>
    </row>
    <row r="2" spans="1:39" ht="39.950000000000003" customHeight="1" x14ac:dyDescent="0.25">
      <c r="A2" s="138" t="s">
        <v>42</v>
      </c>
      <c r="B2" s="138"/>
      <c r="C2" s="138"/>
      <c r="D2" s="138"/>
      <c r="E2" s="140" t="s">
        <v>49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 t="s">
        <v>43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 t="s">
        <v>57</v>
      </c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ht="24" customHeight="1" thickBot="1" x14ac:dyDescent="0.3"/>
    <row r="4" spans="1:39" ht="39.950000000000003" customHeight="1" thickBot="1" x14ac:dyDescent="0.3">
      <c r="D4" s="143" t="s">
        <v>68</v>
      </c>
      <c r="E4" s="144"/>
      <c r="F4" s="145"/>
      <c r="G4" s="146" t="s">
        <v>61</v>
      </c>
      <c r="H4" s="147"/>
      <c r="I4" s="148"/>
      <c r="J4" s="143" t="s">
        <v>69</v>
      </c>
      <c r="K4" s="144"/>
      <c r="L4" s="145"/>
      <c r="M4" s="146" t="s">
        <v>70</v>
      </c>
      <c r="N4" s="147"/>
      <c r="O4" s="148"/>
      <c r="P4" s="143" t="s">
        <v>62</v>
      </c>
      <c r="Q4" s="144"/>
      <c r="R4" s="145"/>
      <c r="S4" s="146" t="s">
        <v>71</v>
      </c>
      <c r="T4" s="147"/>
      <c r="U4" s="148"/>
    </row>
    <row r="5" spans="1:39" ht="39.950000000000003" customHeight="1" thickBot="1" x14ac:dyDescent="0.3">
      <c r="B5" s="19" t="s">
        <v>133</v>
      </c>
      <c r="C5" s="1" t="s">
        <v>134</v>
      </c>
      <c r="D5" s="28" t="s">
        <v>135</v>
      </c>
      <c r="E5" s="28" t="s">
        <v>136</v>
      </c>
      <c r="F5" s="29" t="s">
        <v>137</v>
      </c>
      <c r="G5" s="28" t="s">
        <v>135</v>
      </c>
      <c r="H5" s="28" t="s">
        <v>136</v>
      </c>
      <c r="I5" s="29" t="s">
        <v>137</v>
      </c>
      <c r="J5" s="28" t="s">
        <v>135</v>
      </c>
      <c r="K5" s="28" t="s">
        <v>136</v>
      </c>
      <c r="L5" s="29" t="s">
        <v>137</v>
      </c>
      <c r="M5" s="28" t="s">
        <v>135</v>
      </c>
      <c r="N5" s="28" t="s">
        <v>136</v>
      </c>
      <c r="O5" s="29" t="s">
        <v>137</v>
      </c>
      <c r="P5" s="28" t="s">
        <v>135</v>
      </c>
      <c r="Q5" s="28" t="s">
        <v>136</v>
      </c>
      <c r="R5" s="29" t="s">
        <v>137</v>
      </c>
      <c r="S5" s="28" t="s">
        <v>135</v>
      </c>
      <c r="T5" s="28" t="s">
        <v>136</v>
      </c>
      <c r="U5" s="29" t="s">
        <v>137</v>
      </c>
    </row>
    <row r="6" spans="1:39" ht="39.950000000000003" customHeight="1" thickBot="1" x14ac:dyDescent="0.3">
      <c r="A6" s="141" t="s">
        <v>140</v>
      </c>
      <c r="B6" s="116" t="s">
        <v>53</v>
      </c>
      <c r="C6" s="117" t="s">
        <v>16</v>
      </c>
      <c r="D6" s="55">
        <v>40</v>
      </c>
      <c r="E6" s="56">
        <v>50</v>
      </c>
      <c r="F6" s="57">
        <v>60</v>
      </c>
      <c r="G6" s="58">
        <v>36</v>
      </c>
      <c r="H6" s="59">
        <v>40</v>
      </c>
      <c r="I6" s="60">
        <v>44</v>
      </c>
      <c r="J6" s="55">
        <v>38</v>
      </c>
      <c r="K6" s="56">
        <v>42</v>
      </c>
      <c r="L6" s="57">
        <v>46</v>
      </c>
      <c r="M6" s="58">
        <v>40</v>
      </c>
      <c r="N6" s="59">
        <v>44</v>
      </c>
      <c r="O6" s="60">
        <v>48</v>
      </c>
      <c r="P6" s="55">
        <v>40</v>
      </c>
      <c r="Q6" s="56">
        <v>50</v>
      </c>
      <c r="R6" s="57">
        <v>60</v>
      </c>
      <c r="S6" s="58">
        <v>63</v>
      </c>
      <c r="T6" s="59">
        <v>70</v>
      </c>
      <c r="U6" s="60">
        <v>77</v>
      </c>
    </row>
    <row r="7" spans="1:39" ht="39.950000000000003" customHeight="1" thickBot="1" x14ac:dyDescent="0.3">
      <c r="A7" s="142"/>
      <c r="B7" s="116" t="s">
        <v>116</v>
      </c>
      <c r="C7" s="117" t="s">
        <v>119</v>
      </c>
      <c r="D7" s="61">
        <f>D6*0.0295</f>
        <v>1.18</v>
      </c>
      <c r="E7" s="62">
        <f t="shared" ref="E7:U7" si="0">E6*0.0295</f>
        <v>1.4749999999999999</v>
      </c>
      <c r="F7" s="63">
        <f t="shared" si="0"/>
        <v>1.77</v>
      </c>
      <c r="G7" s="64">
        <f t="shared" si="0"/>
        <v>1.0619999999999998</v>
      </c>
      <c r="H7" s="65">
        <f t="shared" si="0"/>
        <v>1.18</v>
      </c>
      <c r="I7" s="66">
        <f t="shared" si="0"/>
        <v>1.298</v>
      </c>
      <c r="J7" s="61">
        <f t="shared" si="0"/>
        <v>1.121</v>
      </c>
      <c r="K7" s="62">
        <f t="shared" si="0"/>
        <v>1.2389999999999999</v>
      </c>
      <c r="L7" s="63">
        <f t="shared" si="0"/>
        <v>1.357</v>
      </c>
      <c r="M7" s="64">
        <f t="shared" si="0"/>
        <v>1.18</v>
      </c>
      <c r="N7" s="65">
        <f t="shared" si="0"/>
        <v>1.298</v>
      </c>
      <c r="O7" s="66">
        <f t="shared" si="0"/>
        <v>1.4159999999999999</v>
      </c>
      <c r="P7" s="61">
        <f t="shared" si="0"/>
        <v>1.18</v>
      </c>
      <c r="Q7" s="62">
        <f t="shared" si="0"/>
        <v>1.4749999999999999</v>
      </c>
      <c r="R7" s="63">
        <f t="shared" si="0"/>
        <v>1.77</v>
      </c>
      <c r="S7" s="64">
        <f t="shared" si="0"/>
        <v>1.8584999999999998</v>
      </c>
      <c r="T7" s="65">
        <f t="shared" si="0"/>
        <v>2.0649999999999999</v>
      </c>
      <c r="U7" s="66">
        <f t="shared" si="0"/>
        <v>2.2715000000000001</v>
      </c>
    </row>
    <row r="8" spans="1:39" ht="39.950000000000003" customHeight="1" thickBot="1" x14ac:dyDescent="0.3">
      <c r="A8" s="141" t="s">
        <v>129</v>
      </c>
      <c r="B8" s="116" t="s">
        <v>54</v>
      </c>
      <c r="C8" s="117" t="s">
        <v>11</v>
      </c>
      <c r="D8" s="32">
        <v>0.47</v>
      </c>
      <c r="E8" s="33">
        <v>0.55000000000000004</v>
      </c>
      <c r="F8" s="34">
        <v>0.63</v>
      </c>
      <c r="G8" s="25">
        <v>0.43</v>
      </c>
      <c r="H8" s="26">
        <v>0.49</v>
      </c>
      <c r="I8" s="27">
        <v>0.55000000000000004</v>
      </c>
      <c r="J8" s="32">
        <v>0.43</v>
      </c>
      <c r="K8" s="33">
        <v>0.49</v>
      </c>
      <c r="L8" s="34">
        <v>0.55000000000000004</v>
      </c>
      <c r="M8" s="25">
        <v>0.44</v>
      </c>
      <c r="N8" s="26">
        <v>0.5</v>
      </c>
      <c r="O8" s="27">
        <v>0.56000000000000005</v>
      </c>
      <c r="P8" s="32">
        <v>0.47</v>
      </c>
      <c r="Q8" s="33">
        <v>0.55000000000000004</v>
      </c>
      <c r="R8" s="34">
        <v>0.63</v>
      </c>
      <c r="S8" s="25">
        <v>0.7</v>
      </c>
      <c r="T8" s="26">
        <v>0.86</v>
      </c>
      <c r="U8" s="27">
        <v>1.1000000000000001</v>
      </c>
    </row>
    <row r="9" spans="1:39" ht="39.950000000000003" customHeight="1" thickBot="1" x14ac:dyDescent="0.3">
      <c r="A9" s="142"/>
      <c r="B9" s="116" t="s">
        <v>117</v>
      </c>
      <c r="C9" s="117" t="s">
        <v>120</v>
      </c>
      <c r="D9" s="73">
        <f>D8*39.4</f>
        <v>18.517999999999997</v>
      </c>
      <c r="E9" s="74">
        <f t="shared" ref="E9:U9" si="1">E8*39.4</f>
        <v>21.67</v>
      </c>
      <c r="F9" s="75">
        <f t="shared" si="1"/>
        <v>24.821999999999999</v>
      </c>
      <c r="G9" s="76">
        <f t="shared" si="1"/>
        <v>16.942</v>
      </c>
      <c r="H9" s="77">
        <f t="shared" si="1"/>
        <v>19.305999999999997</v>
      </c>
      <c r="I9" s="78">
        <f t="shared" si="1"/>
        <v>21.67</v>
      </c>
      <c r="J9" s="73">
        <f t="shared" si="1"/>
        <v>16.942</v>
      </c>
      <c r="K9" s="74">
        <f t="shared" si="1"/>
        <v>19.305999999999997</v>
      </c>
      <c r="L9" s="75">
        <f t="shared" si="1"/>
        <v>21.67</v>
      </c>
      <c r="M9" s="76">
        <f t="shared" si="1"/>
        <v>17.335999999999999</v>
      </c>
      <c r="N9" s="77">
        <f t="shared" si="1"/>
        <v>19.7</v>
      </c>
      <c r="O9" s="78">
        <f t="shared" si="1"/>
        <v>22.064</v>
      </c>
      <c r="P9" s="73">
        <f t="shared" si="1"/>
        <v>18.517999999999997</v>
      </c>
      <c r="Q9" s="74">
        <f t="shared" si="1"/>
        <v>21.67</v>
      </c>
      <c r="R9" s="75">
        <f t="shared" si="1"/>
        <v>24.821999999999999</v>
      </c>
      <c r="S9" s="76">
        <f t="shared" si="1"/>
        <v>27.58</v>
      </c>
      <c r="T9" s="77">
        <f t="shared" si="1"/>
        <v>33.884</v>
      </c>
      <c r="U9" s="78">
        <f t="shared" si="1"/>
        <v>43.34</v>
      </c>
    </row>
    <row r="10" spans="1:39" ht="39.950000000000003" customHeight="1" thickBot="1" x14ac:dyDescent="0.3">
      <c r="A10" s="22" t="s">
        <v>0</v>
      </c>
      <c r="B10" s="150" t="s">
        <v>55</v>
      </c>
      <c r="C10" s="152" t="s">
        <v>12</v>
      </c>
      <c r="D10" s="35">
        <v>20</v>
      </c>
      <c r="E10" s="36">
        <v>40</v>
      </c>
      <c r="F10" s="37">
        <v>60</v>
      </c>
      <c r="G10" s="12">
        <v>40</v>
      </c>
      <c r="H10" s="13">
        <v>55</v>
      </c>
      <c r="I10" s="14">
        <v>70</v>
      </c>
      <c r="J10" s="35">
        <v>41</v>
      </c>
      <c r="K10" s="36">
        <v>56</v>
      </c>
      <c r="L10" s="37">
        <v>71</v>
      </c>
      <c r="M10" s="12">
        <v>44</v>
      </c>
      <c r="N10" s="13">
        <v>59</v>
      </c>
      <c r="O10" s="14">
        <v>74</v>
      </c>
      <c r="P10" s="35">
        <v>20</v>
      </c>
      <c r="Q10" s="36">
        <v>40</v>
      </c>
      <c r="R10" s="37">
        <v>60</v>
      </c>
      <c r="S10" s="12">
        <v>45</v>
      </c>
      <c r="T10" s="13">
        <v>65</v>
      </c>
      <c r="U10" s="14">
        <v>88</v>
      </c>
    </row>
    <row r="11" spans="1:39" ht="39.950000000000003" customHeight="1" thickBot="1" x14ac:dyDescent="0.3">
      <c r="A11" s="21" t="s">
        <v>130</v>
      </c>
      <c r="B11" s="150"/>
      <c r="C11" s="152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</row>
    <row r="12" spans="1:39" ht="39.950000000000003" customHeight="1" thickBot="1" x14ac:dyDescent="0.3">
      <c r="A12" s="24" t="s">
        <v>1</v>
      </c>
      <c r="B12" s="151"/>
      <c r="C12" s="153"/>
      <c r="D12" s="38">
        <v>25</v>
      </c>
      <c r="E12" s="39">
        <v>35</v>
      </c>
      <c r="F12" s="40">
        <v>45</v>
      </c>
      <c r="G12" s="15">
        <v>33</v>
      </c>
      <c r="H12" s="16">
        <v>43</v>
      </c>
      <c r="I12" s="17">
        <v>53</v>
      </c>
      <c r="J12" s="38">
        <v>33</v>
      </c>
      <c r="K12" s="39">
        <v>43</v>
      </c>
      <c r="L12" s="40">
        <v>53</v>
      </c>
      <c r="M12" s="15">
        <v>36</v>
      </c>
      <c r="N12" s="16">
        <v>46</v>
      </c>
      <c r="O12" s="17">
        <v>56</v>
      </c>
      <c r="P12" s="38">
        <v>25</v>
      </c>
      <c r="Q12" s="39">
        <v>35</v>
      </c>
      <c r="R12" s="40">
        <v>45</v>
      </c>
      <c r="S12" s="15">
        <v>47</v>
      </c>
      <c r="T12" s="16">
        <v>73</v>
      </c>
      <c r="U12" s="17">
        <v>100</v>
      </c>
    </row>
    <row r="13" spans="1:39" ht="39.950000000000003" customHeight="1" x14ac:dyDescent="0.25">
      <c r="A13" s="22" t="s">
        <v>0</v>
      </c>
      <c r="B13" s="153" t="s">
        <v>118</v>
      </c>
      <c r="C13" s="153" t="s">
        <v>121</v>
      </c>
      <c r="D13" s="30">
        <f>D10*0.225</f>
        <v>4.5</v>
      </c>
      <c r="E13" s="80">
        <f t="shared" ref="E13:U13" si="2">E10*0.225</f>
        <v>9</v>
      </c>
      <c r="F13" s="31">
        <f t="shared" si="2"/>
        <v>13.5</v>
      </c>
      <c r="G13" s="10">
        <f t="shared" si="2"/>
        <v>9</v>
      </c>
      <c r="H13" s="81">
        <f t="shared" si="2"/>
        <v>12.375</v>
      </c>
      <c r="I13" s="11">
        <f t="shared" si="2"/>
        <v>15.75</v>
      </c>
      <c r="J13" s="30">
        <f t="shared" si="2"/>
        <v>9.2249999999999996</v>
      </c>
      <c r="K13" s="80">
        <f t="shared" si="2"/>
        <v>12.6</v>
      </c>
      <c r="L13" s="31">
        <f t="shared" si="2"/>
        <v>15.975</v>
      </c>
      <c r="M13" s="10">
        <f t="shared" si="2"/>
        <v>9.9</v>
      </c>
      <c r="N13" s="81">
        <f t="shared" si="2"/>
        <v>13.275</v>
      </c>
      <c r="O13" s="11">
        <f t="shared" si="2"/>
        <v>16.650000000000002</v>
      </c>
      <c r="P13" s="30">
        <f t="shared" si="2"/>
        <v>4.5</v>
      </c>
      <c r="Q13" s="80">
        <f t="shared" si="2"/>
        <v>9</v>
      </c>
      <c r="R13" s="31">
        <f t="shared" si="2"/>
        <v>13.5</v>
      </c>
      <c r="S13" s="10">
        <f t="shared" si="2"/>
        <v>10.125</v>
      </c>
      <c r="T13" s="81">
        <f t="shared" si="2"/>
        <v>14.625</v>
      </c>
      <c r="U13" s="11">
        <f t="shared" si="2"/>
        <v>19.8</v>
      </c>
    </row>
    <row r="14" spans="1:39" ht="39.950000000000003" customHeight="1" x14ac:dyDescent="0.25">
      <c r="A14" s="21" t="s">
        <v>130</v>
      </c>
      <c r="B14" s="154"/>
      <c r="C14" s="154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</row>
    <row r="15" spans="1:39" ht="39.950000000000003" customHeight="1" thickBot="1" x14ac:dyDescent="0.3">
      <c r="A15" s="23" t="s">
        <v>1</v>
      </c>
      <c r="B15" s="155"/>
      <c r="C15" s="155"/>
      <c r="D15" s="82">
        <f>D12*0.225</f>
        <v>5.625</v>
      </c>
      <c r="E15" s="83">
        <f t="shared" ref="E15:U15" si="3">E12*0.225</f>
        <v>7.875</v>
      </c>
      <c r="F15" s="84">
        <f t="shared" si="3"/>
        <v>10.125</v>
      </c>
      <c r="G15" s="85">
        <f t="shared" si="3"/>
        <v>7.4249999999999998</v>
      </c>
      <c r="H15" s="86">
        <f t="shared" si="3"/>
        <v>9.6750000000000007</v>
      </c>
      <c r="I15" s="87">
        <f t="shared" si="3"/>
        <v>11.925000000000001</v>
      </c>
      <c r="J15" s="82">
        <f t="shared" si="3"/>
        <v>7.4249999999999998</v>
      </c>
      <c r="K15" s="83">
        <f t="shared" si="3"/>
        <v>9.6750000000000007</v>
      </c>
      <c r="L15" s="84">
        <f t="shared" si="3"/>
        <v>11.925000000000001</v>
      </c>
      <c r="M15" s="85">
        <f t="shared" si="3"/>
        <v>8.1</v>
      </c>
      <c r="N15" s="86">
        <f t="shared" si="3"/>
        <v>10.35</v>
      </c>
      <c r="O15" s="87">
        <f t="shared" si="3"/>
        <v>12.6</v>
      </c>
      <c r="P15" s="82">
        <f t="shared" si="3"/>
        <v>5.625</v>
      </c>
      <c r="Q15" s="83">
        <f t="shared" si="3"/>
        <v>7.875</v>
      </c>
      <c r="R15" s="84">
        <f t="shared" si="3"/>
        <v>10.125</v>
      </c>
      <c r="S15" s="85">
        <f t="shared" si="3"/>
        <v>10.575000000000001</v>
      </c>
      <c r="T15" s="86">
        <f t="shared" si="3"/>
        <v>16.425000000000001</v>
      </c>
      <c r="U15" s="87">
        <f t="shared" si="3"/>
        <v>22.5</v>
      </c>
    </row>
    <row r="16" spans="1:39" ht="39.950000000000003" customHeight="1" thickBot="1" x14ac:dyDescent="0.3">
      <c r="A16" s="79" t="s">
        <v>0</v>
      </c>
      <c r="B16" s="156" t="s">
        <v>123</v>
      </c>
      <c r="C16" s="155" t="s">
        <v>13</v>
      </c>
      <c r="D16" s="38">
        <v>39</v>
      </c>
      <c r="E16" s="41">
        <v>55</v>
      </c>
      <c r="F16" s="40">
        <v>71</v>
      </c>
      <c r="G16" s="15">
        <v>42</v>
      </c>
      <c r="H16" s="18">
        <v>52</v>
      </c>
      <c r="I16" s="17">
        <v>62</v>
      </c>
      <c r="J16" s="38">
        <v>35</v>
      </c>
      <c r="K16" s="41">
        <v>45</v>
      </c>
      <c r="L16" s="40">
        <v>55</v>
      </c>
      <c r="M16" s="15">
        <v>37</v>
      </c>
      <c r="N16" s="18">
        <v>47</v>
      </c>
      <c r="O16" s="17">
        <v>57</v>
      </c>
      <c r="P16" s="38">
        <v>39</v>
      </c>
      <c r="Q16" s="41">
        <v>55</v>
      </c>
      <c r="R16" s="40">
        <v>71</v>
      </c>
      <c r="S16" s="15">
        <v>28</v>
      </c>
      <c r="T16" s="18">
        <v>45</v>
      </c>
      <c r="U16" s="17">
        <v>65</v>
      </c>
    </row>
    <row r="17" spans="1:38" ht="39.950000000000003" customHeight="1" thickBot="1" x14ac:dyDescent="0.3">
      <c r="A17" s="21" t="s">
        <v>131</v>
      </c>
      <c r="B17" s="157"/>
      <c r="C17" s="152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</row>
    <row r="18" spans="1:38" ht="39.950000000000003" customHeight="1" thickBot="1" x14ac:dyDescent="0.3">
      <c r="A18" s="24" t="s">
        <v>1</v>
      </c>
      <c r="B18" s="158"/>
      <c r="C18" s="152"/>
      <c r="D18" s="38">
        <v>50</v>
      </c>
      <c r="E18" s="41">
        <v>70</v>
      </c>
      <c r="F18" s="40">
        <v>90</v>
      </c>
      <c r="G18" s="15">
        <v>60</v>
      </c>
      <c r="H18" s="18">
        <v>70</v>
      </c>
      <c r="I18" s="17">
        <v>80</v>
      </c>
      <c r="J18" s="38">
        <v>43</v>
      </c>
      <c r="K18" s="41">
        <v>73</v>
      </c>
      <c r="L18" s="40">
        <v>83</v>
      </c>
      <c r="M18" s="15">
        <v>43</v>
      </c>
      <c r="N18" s="18">
        <v>73</v>
      </c>
      <c r="O18" s="17">
        <v>83</v>
      </c>
      <c r="P18" s="38">
        <v>50</v>
      </c>
      <c r="Q18" s="41">
        <v>70</v>
      </c>
      <c r="R18" s="40">
        <v>90</v>
      </c>
      <c r="S18" s="15">
        <v>45</v>
      </c>
      <c r="T18" s="18">
        <v>70</v>
      </c>
      <c r="U18" s="17">
        <v>100</v>
      </c>
    </row>
    <row r="19" spans="1:38" ht="48.75" thickBot="1" x14ac:dyDescent="0.3">
      <c r="A19" s="20" t="s">
        <v>141</v>
      </c>
      <c r="B19" s="53" t="s">
        <v>124</v>
      </c>
      <c r="C19" s="117" t="s">
        <v>13</v>
      </c>
      <c r="D19" s="42"/>
      <c r="E19" s="43"/>
      <c r="F19" s="44"/>
      <c r="G19" s="7"/>
      <c r="H19" s="9"/>
      <c r="I19" s="8"/>
      <c r="J19" s="42"/>
      <c r="K19" s="43"/>
      <c r="L19" s="44"/>
      <c r="M19" s="7"/>
      <c r="N19" s="9"/>
      <c r="O19" s="8"/>
      <c r="P19" s="42"/>
      <c r="Q19" s="43"/>
      <c r="R19" s="44"/>
      <c r="S19" s="7"/>
      <c r="T19" s="9"/>
      <c r="U19" s="8"/>
    </row>
    <row r="20" spans="1:38" ht="48.75" thickBot="1" x14ac:dyDescent="0.3">
      <c r="A20" s="20" t="s">
        <v>142</v>
      </c>
      <c r="B20" s="53" t="s">
        <v>124</v>
      </c>
      <c r="C20" s="117" t="s">
        <v>13</v>
      </c>
      <c r="D20" s="45"/>
      <c r="E20" s="46"/>
      <c r="F20" s="47"/>
      <c r="G20" s="3"/>
      <c r="H20" s="5"/>
      <c r="I20" s="4"/>
      <c r="J20" s="45"/>
      <c r="K20" s="46"/>
      <c r="L20" s="47"/>
      <c r="M20" s="3"/>
      <c r="N20" s="5"/>
      <c r="O20" s="4"/>
      <c r="P20" s="45"/>
      <c r="Q20" s="46"/>
      <c r="R20" s="47"/>
      <c r="S20" s="3"/>
      <c r="T20" s="5"/>
      <c r="U20" s="4"/>
    </row>
    <row r="21" spans="1:38" ht="39" thickBot="1" x14ac:dyDescent="0.3">
      <c r="A21" s="20" t="s">
        <v>143</v>
      </c>
      <c r="B21" s="118" t="s">
        <v>56</v>
      </c>
      <c r="C21" s="117" t="s">
        <v>14</v>
      </c>
      <c r="D21" s="42">
        <v>250</v>
      </c>
      <c r="E21" s="43">
        <v>385</v>
      </c>
      <c r="F21" s="44">
        <v>500</v>
      </c>
      <c r="G21" s="7">
        <v>360</v>
      </c>
      <c r="H21" s="9">
        <v>440</v>
      </c>
      <c r="I21" s="8">
        <v>520</v>
      </c>
      <c r="J21" s="42">
        <v>380</v>
      </c>
      <c r="K21" s="43">
        <v>460</v>
      </c>
      <c r="L21" s="44">
        <v>540</v>
      </c>
      <c r="M21" s="7">
        <v>380</v>
      </c>
      <c r="N21" s="9">
        <v>460</v>
      </c>
      <c r="O21" s="8">
        <v>540</v>
      </c>
      <c r="P21" s="42">
        <v>250</v>
      </c>
      <c r="Q21" s="43">
        <v>385</v>
      </c>
      <c r="R21" s="44">
        <v>500</v>
      </c>
      <c r="S21" s="7">
        <v>250</v>
      </c>
      <c r="T21" s="9">
        <v>385</v>
      </c>
      <c r="U21" s="8">
        <v>500</v>
      </c>
    </row>
    <row r="22" spans="1:38" ht="40.5" customHeight="1" thickBot="1" x14ac:dyDescent="0.3">
      <c r="A22" s="20" t="s">
        <v>125</v>
      </c>
      <c r="B22" s="159" t="s">
        <v>126</v>
      </c>
      <c r="C22" s="117" t="s">
        <v>127</v>
      </c>
      <c r="D22" s="131">
        <f>D21*0.1968426</f>
        <v>49.210650000000001</v>
      </c>
      <c r="E22" s="132">
        <f t="shared" ref="E22:U22" si="4">E21*0.1968426</f>
        <v>75.784401000000003</v>
      </c>
      <c r="F22" s="133">
        <f t="shared" si="4"/>
        <v>98.421300000000002</v>
      </c>
      <c r="G22" s="134">
        <f t="shared" si="4"/>
        <v>70.863336000000004</v>
      </c>
      <c r="H22" s="135">
        <f t="shared" si="4"/>
        <v>86.610743999999997</v>
      </c>
      <c r="I22" s="136">
        <f t="shared" si="4"/>
        <v>102.358152</v>
      </c>
      <c r="J22" s="131">
        <f t="shared" si="4"/>
        <v>74.800188000000006</v>
      </c>
      <c r="K22" s="132">
        <f t="shared" si="4"/>
        <v>90.547595999999999</v>
      </c>
      <c r="L22" s="133">
        <f t="shared" si="4"/>
        <v>106.29500400000001</v>
      </c>
      <c r="M22" s="134">
        <f t="shared" si="4"/>
        <v>74.800188000000006</v>
      </c>
      <c r="N22" s="135">
        <f t="shared" si="4"/>
        <v>90.547595999999999</v>
      </c>
      <c r="O22" s="136">
        <f t="shared" si="4"/>
        <v>106.29500400000001</v>
      </c>
      <c r="P22" s="131">
        <f t="shared" si="4"/>
        <v>49.210650000000001</v>
      </c>
      <c r="Q22" s="132">
        <f t="shared" si="4"/>
        <v>75.784401000000003</v>
      </c>
      <c r="R22" s="133">
        <f t="shared" si="4"/>
        <v>98.421300000000002</v>
      </c>
      <c r="S22" s="134">
        <f t="shared" si="4"/>
        <v>49.210650000000001</v>
      </c>
      <c r="T22" s="135">
        <f t="shared" si="4"/>
        <v>75.784401000000003</v>
      </c>
      <c r="U22" s="136">
        <f t="shared" si="4"/>
        <v>98.421300000000002</v>
      </c>
    </row>
    <row r="26" spans="1:38" x14ac:dyDescent="0.25">
      <c r="AE26" s="149" t="s">
        <v>45</v>
      </c>
      <c r="AF26" s="149"/>
      <c r="AG26" s="149"/>
      <c r="AH26" s="149"/>
      <c r="AI26" s="149" t="s">
        <v>46</v>
      </c>
      <c r="AJ26" s="149"/>
      <c r="AK26" s="149"/>
      <c r="AL26" s="149"/>
    </row>
    <row r="27" spans="1:38" x14ac:dyDescent="0.25">
      <c r="AE27" s="149"/>
      <c r="AF27" s="149"/>
      <c r="AG27" s="149"/>
      <c r="AH27" s="149"/>
      <c r="AI27" s="149"/>
      <c r="AJ27" s="149"/>
      <c r="AK27" s="149"/>
      <c r="AL27" s="149"/>
    </row>
    <row r="28" spans="1:38" x14ac:dyDescent="0.25">
      <c r="AE28" s="149"/>
      <c r="AF28" s="149"/>
      <c r="AG28" s="149"/>
      <c r="AH28" s="149"/>
      <c r="AI28" s="149"/>
      <c r="AJ28" s="149"/>
      <c r="AK28" s="149"/>
      <c r="AL28" s="149"/>
    </row>
    <row r="29" spans="1:38" x14ac:dyDescent="0.25">
      <c r="AE29" s="140" t="s">
        <v>47</v>
      </c>
      <c r="AF29" s="140"/>
      <c r="AG29" s="140"/>
      <c r="AH29" s="140"/>
      <c r="AI29" s="140" t="s">
        <v>48</v>
      </c>
      <c r="AJ29" s="140"/>
      <c r="AK29" s="140"/>
      <c r="AL29" s="140"/>
    </row>
    <row r="30" spans="1:38" x14ac:dyDescent="0.25">
      <c r="AE30" s="140"/>
      <c r="AF30" s="140"/>
      <c r="AG30" s="140"/>
      <c r="AH30" s="140"/>
      <c r="AI30" s="140"/>
      <c r="AJ30" s="140"/>
      <c r="AK30" s="140"/>
      <c r="AL30" s="140"/>
    </row>
    <row r="31" spans="1:38" x14ac:dyDescent="0.25">
      <c r="AE31" s="140"/>
      <c r="AF31" s="140"/>
      <c r="AG31" s="140"/>
      <c r="AH31" s="140"/>
      <c r="AI31" s="140"/>
      <c r="AJ31" s="140"/>
      <c r="AK31" s="140"/>
      <c r="AL31" s="140"/>
    </row>
  </sheetData>
  <mergeCells count="25">
    <mergeCell ref="B16:B18"/>
    <mergeCell ref="C16:C18"/>
    <mergeCell ref="AE26:AH28"/>
    <mergeCell ref="AI26:AL28"/>
    <mergeCell ref="AE29:AH31"/>
    <mergeCell ref="AI29:AL31"/>
    <mergeCell ref="A6:A7"/>
    <mergeCell ref="A8:A9"/>
    <mergeCell ref="B10:B12"/>
    <mergeCell ref="C10:C12"/>
    <mergeCell ref="B13:B15"/>
    <mergeCell ref="C13:C15"/>
    <mergeCell ref="S4:U4"/>
    <mergeCell ref="A1:D1"/>
    <mergeCell ref="E1:AF1"/>
    <mergeCell ref="AG1:AM1"/>
    <mergeCell ref="A2:D2"/>
    <mergeCell ref="E2:O2"/>
    <mergeCell ref="P2:AA2"/>
    <mergeCell ref="AB2:AM2"/>
    <mergeCell ref="D4:F4"/>
    <mergeCell ref="G4:I4"/>
    <mergeCell ref="J4:L4"/>
    <mergeCell ref="M4:O4"/>
    <mergeCell ref="P4:R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89624-F603-471D-A330-9ED87593F37C}">
  <sheetPr>
    <pageSetUpPr fitToPage="1"/>
  </sheetPr>
  <dimension ref="A1:AM31"/>
  <sheetViews>
    <sheetView zoomScale="70" zoomScaleNormal="70" workbookViewId="0">
      <selection activeCell="A20" sqref="A20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7.85546875" style="6" bestFit="1" customWidth="1"/>
    <col min="5" max="5" width="7" style="6" bestFit="1" customWidth="1"/>
    <col min="6" max="6" width="8.140625" style="6" bestFit="1" customWidth="1"/>
    <col min="7" max="7" width="7.85546875" style="6" bestFit="1" customWidth="1"/>
    <col min="8" max="8" width="7.42578125" style="6" customWidth="1"/>
    <col min="9" max="9" width="8.140625" style="6" bestFit="1" customWidth="1"/>
    <col min="10" max="10" width="7.85546875" style="6" bestFit="1" customWidth="1"/>
    <col min="11" max="11" width="7" style="6" bestFit="1" customWidth="1"/>
    <col min="12" max="12" width="8.140625" style="6" bestFit="1" customWidth="1"/>
    <col min="13" max="13" width="7.85546875" style="6" bestFit="1" customWidth="1"/>
    <col min="14" max="14" width="7.85546875" style="6" customWidth="1"/>
    <col min="15" max="15" width="8.140625" style="6" bestFit="1" customWidth="1"/>
    <col min="16" max="16" width="7.85546875" style="6" bestFit="1" customWidth="1"/>
    <col min="17" max="17" width="7" style="6" bestFit="1" customWidth="1"/>
    <col min="18" max="18" width="8.140625" style="6" bestFit="1" customWidth="1"/>
    <col min="19" max="19" width="7.85546875" style="6" bestFit="1" customWidth="1"/>
    <col min="20" max="20" width="7" style="6" bestFit="1" customWidth="1"/>
    <col min="21" max="21" width="8.140625" style="6" bestFit="1" customWidth="1"/>
    <col min="22" max="22" width="7.85546875" style="6" bestFit="1" customWidth="1"/>
    <col min="23" max="23" width="7" style="6" bestFit="1" customWidth="1"/>
    <col min="24" max="24" width="8.140625" style="6" bestFit="1" customWidth="1"/>
    <col min="25" max="25" width="7.85546875" style="6" bestFit="1" customWidth="1"/>
    <col min="26" max="26" width="7" style="6" bestFit="1" customWidth="1"/>
    <col min="27" max="27" width="8.140625" style="6" bestFit="1" customWidth="1"/>
    <col min="28" max="39" width="7" style="6" bestFit="1" customWidth="1"/>
    <col min="40" max="41" width="8.28515625" style="6" bestFit="1" customWidth="1"/>
    <col min="42" max="42" width="8.42578125" style="6" bestFit="1" customWidth="1"/>
    <col min="43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55" width="9.42578125" style="6" bestFit="1" customWidth="1"/>
    <col min="56" max="57" width="9.5703125" style="6" bestFit="1" customWidth="1"/>
    <col min="58" max="58" width="9.42578125" style="6" bestFit="1" customWidth="1"/>
    <col min="59" max="66" width="9.5703125" style="6" bestFit="1" customWidth="1"/>
    <col min="67" max="16384" width="9.140625" style="6"/>
  </cols>
  <sheetData>
    <row r="1" spans="1:39" ht="42" customHeight="1" x14ac:dyDescent="0.25">
      <c r="A1" s="138" t="s">
        <v>41</v>
      </c>
      <c r="B1" s="138"/>
      <c r="C1" s="138"/>
      <c r="D1" s="138"/>
      <c r="E1" s="139" t="s">
        <v>144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 t="s">
        <v>44</v>
      </c>
      <c r="AH1" s="140"/>
      <c r="AI1" s="140"/>
      <c r="AJ1" s="140"/>
      <c r="AK1" s="140"/>
      <c r="AL1" s="140"/>
      <c r="AM1" s="140"/>
    </row>
    <row r="2" spans="1:39" ht="39.950000000000003" customHeight="1" x14ac:dyDescent="0.25">
      <c r="A2" s="138" t="s">
        <v>42</v>
      </c>
      <c r="B2" s="138"/>
      <c r="C2" s="138"/>
      <c r="D2" s="138"/>
      <c r="E2" s="140" t="s">
        <v>49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 t="s">
        <v>43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 t="s">
        <v>57</v>
      </c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ht="24" customHeight="1" thickBot="1" x14ac:dyDescent="0.3"/>
    <row r="4" spans="1:39" ht="39.950000000000003" customHeight="1" thickBot="1" x14ac:dyDescent="0.3">
      <c r="D4" s="143" t="s">
        <v>72</v>
      </c>
      <c r="E4" s="144"/>
      <c r="F4" s="145"/>
      <c r="G4" s="146" t="s">
        <v>73</v>
      </c>
      <c r="H4" s="147"/>
      <c r="I4" s="148"/>
      <c r="J4" s="143" t="s">
        <v>74</v>
      </c>
      <c r="K4" s="144"/>
      <c r="L4" s="145"/>
      <c r="M4" s="146" t="s">
        <v>23</v>
      </c>
      <c r="N4" s="147"/>
      <c r="O4" s="148"/>
      <c r="P4" s="143" t="s">
        <v>24</v>
      </c>
      <c r="Q4" s="144"/>
      <c r="R4" s="145"/>
      <c r="S4" s="146" t="s">
        <v>20</v>
      </c>
      <c r="T4" s="147"/>
      <c r="U4" s="148"/>
      <c r="V4" s="143" t="s">
        <v>22</v>
      </c>
      <c r="W4" s="144"/>
      <c r="X4" s="145"/>
      <c r="Y4" s="146" t="s">
        <v>21</v>
      </c>
      <c r="Z4" s="147"/>
      <c r="AA4" s="148"/>
    </row>
    <row r="5" spans="1:39" ht="39.950000000000003" customHeight="1" thickBot="1" x14ac:dyDescent="0.3">
      <c r="B5" s="19" t="s">
        <v>133</v>
      </c>
      <c r="C5" s="1" t="s">
        <v>134</v>
      </c>
      <c r="D5" s="28" t="s">
        <v>135</v>
      </c>
      <c r="E5" s="28" t="s">
        <v>136</v>
      </c>
      <c r="F5" s="29" t="s">
        <v>137</v>
      </c>
      <c r="G5" s="28" t="s">
        <v>135</v>
      </c>
      <c r="H5" s="28" t="s">
        <v>136</v>
      </c>
      <c r="I5" s="29" t="s">
        <v>137</v>
      </c>
      <c r="J5" s="28" t="s">
        <v>135</v>
      </c>
      <c r="K5" s="28" t="s">
        <v>136</v>
      </c>
      <c r="L5" s="29" t="s">
        <v>137</v>
      </c>
      <c r="M5" s="28" t="s">
        <v>135</v>
      </c>
      <c r="N5" s="28" t="s">
        <v>136</v>
      </c>
      <c r="O5" s="29" t="s">
        <v>137</v>
      </c>
      <c r="P5" s="28" t="s">
        <v>135</v>
      </c>
      <c r="Q5" s="28" t="s">
        <v>136</v>
      </c>
      <c r="R5" s="29" t="s">
        <v>137</v>
      </c>
      <c r="S5" s="28" t="s">
        <v>135</v>
      </c>
      <c r="T5" s="28" t="s">
        <v>136</v>
      </c>
      <c r="U5" s="29" t="s">
        <v>137</v>
      </c>
      <c r="V5" s="28" t="s">
        <v>135</v>
      </c>
      <c r="W5" s="28" t="s">
        <v>136</v>
      </c>
      <c r="X5" s="29" t="s">
        <v>137</v>
      </c>
      <c r="Y5" s="28" t="s">
        <v>135</v>
      </c>
      <c r="Z5" s="28" t="s">
        <v>136</v>
      </c>
      <c r="AA5" s="29" t="s">
        <v>137</v>
      </c>
    </row>
    <row r="6" spans="1:39" ht="39.950000000000003" customHeight="1" thickBot="1" x14ac:dyDescent="0.3">
      <c r="A6" s="141" t="s">
        <v>128</v>
      </c>
      <c r="B6" s="116" t="s">
        <v>53</v>
      </c>
      <c r="C6" s="117" t="s">
        <v>16</v>
      </c>
      <c r="D6" s="55">
        <v>243</v>
      </c>
      <c r="E6" s="56">
        <v>274</v>
      </c>
      <c r="F6" s="57">
        <v>303</v>
      </c>
      <c r="G6" s="58">
        <v>95</v>
      </c>
      <c r="H6" s="59">
        <v>105</v>
      </c>
      <c r="I6" s="60">
        <v>115</v>
      </c>
      <c r="J6" s="55">
        <v>277</v>
      </c>
      <c r="K6" s="56">
        <v>270</v>
      </c>
      <c r="L6" s="57">
        <v>345</v>
      </c>
      <c r="M6" s="58">
        <v>144</v>
      </c>
      <c r="N6" s="59">
        <v>160</v>
      </c>
      <c r="O6" s="60">
        <v>177</v>
      </c>
      <c r="P6" s="55">
        <v>241</v>
      </c>
      <c r="Q6" s="56">
        <v>270</v>
      </c>
      <c r="R6" s="57">
        <v>298</v>
      </c>
      <c r="S6" s="58">
        <v>250</v>
      </c>
      <c r="T6" s="59">
        <v>280</v>
      </c>
      <c r="U6" s="60">
        <v>310</v>
      </c>
      <c r="V6" s="55">
        <v>277</v>
      </c>
      <c r="W6" s="56">
        <v>310</v>
      </c>
      <c r="X6" s="57">
        <v>345</v>
      </c>
      <c r="Y6" s="58">
        <v>279</v>
      </c>
      <c r="Z6" s="59">
        <v>310</v>
      </c>
      <c r="AA6" s="60">
        <v>341</v>
      </c>
    </row>
    <row r="7" spans="1:39" ht="39.950000000000003" customHeight="1" thickBot="1" x14ac:dyDescent="0.3">
      <c r="A7" s="142"/>
      <c r="B7" s="116" t="s">
        <v>116</v>
      </c>
      <c r="C7" s="117" t="s">
        <v>119</v>
      </c>
      <c r="D7" s="61">
        <f>D6*0.0295</f>
        <v>7.1684999999999999</v>
      </c>
      <c r="E7" s="62">
        <f t="shared" ref="E7:AA7" si="0">E6*0.0295</f>
        <v>8.0830000000000002</v>
      </c>
      <c r="F7" s="63">
        <f t="shared" si="0"/>
        <v>8.9384999999999994</v>
      </c>
      <c r="G7" s="64">
        <f t="shared" si="0"/>
        <v>2.8024999999999998</v>
      </c>
      <c r="H7" s="65">
        <f t="shared" si="0"/>
        <v>3.0974999999999997</v>
      </c>
      <c r="I7" s="66">
        <f t="shared" si="0"/>
        <v>3.3924999999999996</v>
      </c>
      <c r="J7" s="61">
        <f t="shared" si="0"/>
        <v>8.1715</v>
      </c>
      <c r="K7" s="62">
        <f t="shared" si="0"/>
        <v>7.9649999999999999</v>
      </c>
      <c r="L7" s="63">
        <f t="shared" si="0"/>
        <v>10.1775</v>
      </c>
      <c r="M7" s="64">
        <f t="shared" si="0"/>
        <v>4.2479999999999993</v>
      </c>
      <c r="N7" s="65">
        <f t="shared" si="0"/>
        <v>4.72</v>
      </c>
      <c r="O7" s="66">
        <f t="shared" si="0"/>
        <v>5.2214999999999998</v>
      </c>
      <c r="P7" s="61">
        <f t="shared" si="0"/>
        <v>7.1094999999999997</v>
      </c>
      <c r="Q7" s="62">
        <f t="shared" si="0"/>
        <v>7.9649999999999999</v>
      </c>
      <c r="R7" s="63">
        <f t="shared" si="0"/>
        <v>8.7910000000000004</v>
      </c>
      <c r="S7" s="64">
        <f t="shared" si="0"/>
        <v>7.375</v>
      </c>
      <c r="T7" s="65">
        <f t="shared" si="0"/>
        <v>8.26</v>
      </c>
      <c r="U7" s="66">
        <f t="shared" si="0"/>
        <v>9.1449999999999996</v>
      </c>
      <c r="V7" s="61">
        <f t="shared" si="0"/>
        <v>8.1715</v>
      </c>
      <c r="W7" s="62">
        <f t="shared" si="0"/>
        <v>9.1449999999999996</v>
      </c>
      <c r="X7" s="63">
        <f t="shared" si="0"/>
        <v>10.1775</v>
      </c>
      <c r="Y7" s="64">
        <f t="shared" si="0"/>
        <v>8.2304999999999993</v>
      </c>
      <c r="Z7" s="65">
        <f t="shared" si="0"/>
        <v>9.1449999999999996</v>
      </c>
      <c r="AA7" s="66">
        <f t="shared" si="0"/>
        <v>10.0595</v>
      </c>
    </row>
    <row r="8" spans="1:39" ht="39.950000000000003" customHeight="1" thickBot="1" x14ac:dyDescent="0.3">
      <c r="A8" s="141" t="s">
        <v>129</v>
      </c>
      <c r="B8" s="116" t="s">
        <v>54</v>
      </c>
      <c r="C8" s="117" t="s">
        <v>11</v>
      </c>
      <c r="D8" s="32">
        <v>3.1</v>
      </c>
      <c r="E8" s="33">
        <v>3.7</v>
      </c>
      <c r="F8" s="34">
        <v>4.4000000000000004</v>
      </c>
      <c r="G8" s="25">
        <v>1</v>
      </c>
      <c r="H8" s="26">
        <v>1.3</v>
      </c>
      <c r="I8" s="27">
        <v>1.6</v>
      </c>
      <c r="J8" s="32">
        <v>3.3</v>
      </c>
      <c r="K8" s="33">
        <v>3.9</v>
      </c>
      <c r="L8" s="34">
        <v>4.5</v>
      </c>
      <c r="M8" s="25">
        <v>2</v>
      </c>
      <c r="N8" s="26">
        <v>2.4</v>
      </c>
      <c r="O8" s="27">
        <v>2.9</v>
      </c>
      <c r="P8" s="32">
        <v>3.3</v>
      </c>
      <c r="Q8" s="33">
        <v>3.8</v>
      </c>
      <c r="R8" s="34">
        <v>4.2</v>
      </c>
      <c r="S8" s="25">
        <v>3.3</v>
      </c>
      <c r="T8" s="26">
        <v>3.8</v>
      </c>
      <c r="U8" s="27">
        <v>4.2</v>
      </c>
      <c r="V8" s="32">
        <v>3.7</v>
      </c>
      <c r="W8" s="33">
        <v>4.3</v>
      </c>
      <c r="X8" s="34">
        <v>4.7</v>
      </c>
      <c r="Y8" s="25">
        <v>3.7</v>
      </c>
      <c r="Z8" s="26">
        <v>4.2</v>
      </c>
      <c r="AA8" s="27">
        <v>4.7</v>
      </c>
    </row>
    <row r="9" spans="1:39" ht="39.950000000000003" customHeight="1" thickBot="1" x14ac:dyDescent="0.3">
      <c r="A9" s="142"/>
      <c r="B9" s="116" t="s">
        <v>117</v>
      </c>
      <c r="C9" s="117" t="s">
        <v>120</v>
      </c>
      <c r="D9" s="73">
        <f>D8*39.4</f>
        <v>122.14</v>
      </c>
      <c r="E9" s="74">
        <f t="shared" ref="E9:AA9" si="1">E8*39.4</f>
        <v>145.78</v>
      </c>
      <c r="F9" s="75">
        <f t="shared" si="1"/>
        <v>173.36</v>
      </c>
      <c r="G9" s="76">
        <f t="shared" si="1"/>
        <v>39.4</v>
      </c>
      <c r="H9" s="77">
        <f t="shared" si="1"/>
        <v>51.22</v>
      </c>
      <c r="I9" s="78">
        <f t="shared" si="1"/>
        <v>63.04</v>
      </c>
      <c r="J9" s="73">
        <f t="shared" si="1"/>
        <v>130.01999999999998</v>
      </c>
      <c r="K9" s="74">
        <f t="shared" si="1"/>
        <v>153.66</v>
      </c>
      <c r="L9" s="75">
        <f t="shared" si="1"/>
        <v>177.29999999999998</v>
      </c>
      <c r="M9" s="76">
        <f t="shared" si="1"/>
        <v>78.8</v>
      </c>
      <c r="N9" s="77">
        <f t="shared" si="1"/>
        <v>94.559999999999988</v>
      </c>
      <c r="O9" s="78">
        <f t="shared" si="1"/>
        <v>114.25999999999999</v>
      </c>
      <c r="P9" s="73">
        <f t="shared" si="1"/>
        <v>130.01999999999998</v>
      </c>
      <c r="Q9" s="74">
        <f t="shared" si="1"/>
        <v>149.72</v>
      </c>
      <c r="R9" s="75">
        <f t="shared" si="1"/>
        <v>165.48</v>
      </c>
      <c r="S9" s="76">
        <f t="shared" si="1"/>
        <v>130.01999999999998</v>
      </c>
      <c r="T9" s="77">
        <f t="shared" si="1"/>
        <v>149.72</v>
      </c>
      <c r="U9" s="78">
        <f t="shared" si="1"/>
        <v>165.48</v>
      </c>
      <c r="V9" s="73">
        <f t="shared" si="1"/>
        <v>145.78</v>
      </c>
      <c r="W9" s="74">
        <f t="shared" si="1"/>
        <v>169.42</v>
      </c>
      <c r="X9" s="75">
        <f t="shared" si="1"/>
        <v>185.18</v>
      </c>
      <c r="Y9" s="76">
        <f t="shared" si="1"/>
        <v>145.78</v>
      </c>
      <c r="Z9" s="77">
        <f t="shared" si="1"/>
        <v>165.48</v>
      </c>
      <c r="AA9" s="78">
        <f t="shared" si="1"/>
        <v>185.18</v>
      </c>
    </row>
    <row r="10" spans="1:39" ht="39.950000000000003" customHeight="1" thickBot="1" x14ac:dyDescent="0.3">
      <c r="A10" s="22" t="s">
        <v>0</v>
      </c>
      <c r="B10" s="150" t="s">
        <v>55</v>
      </c>
      <c r="C10" s="152" t="s">
        <v>12</v>
      </c>
      <c r="D10" s="35">
        <v>70</v>
      </c>
      <c r="E10" s="36">
        <v>90</v>
      </c>
      <c r="F10" s="37">
        <v>115</v>
      </c>
      <c r="G10" s="12">
        <v>40</v>
      </c>
      <c r="H10" s="13">
        <v>50</v>
      </c>
      <c r="I10" s="14">
        <v>60</v>
      </c>
      <c r="J10" s="35">
        <v>62</v>
      </c>
      <c r="K10" s="36">
        <v>75</v>
      </c>
      <c r="L10" s="37">
        <v>98</v>
      </c>
      <c r="M10" s="12">
        <v>60</v>
      </c>
      <c r="N10" s="13">
        <v>80</v>
      </c>
      <c r="O10" s="14">
        <v>96</v>
      </c>
      <c r="P10" s="35">
        <v>76</v>
      </c>
      <c r="Q10" s="36">
        <v>100</v>
      </c>
      <c r="R10" s="37">
        <v>130</v>
      </c>
      <c r="S10" s="12">
        <v>76</v>
      </c>
      <c r="T10" s="13">
        <v>100</v>
      </c>
      <c r="U10" s="14">
        <v>130</v>
      </c>
      <c r="V10" s="35">
        <v>78</v>
      </c>
      <c r="W10" s="36">
        <v>100</v>
      </c>
      <c r="X10" s="37">
        <v>125</v>
      </c>
      <c r="Y10" s="12">
        <v>90</v>
      </c>
      <c r="Z10" s="13">
        <v>110</v>
      </c>
      <c r="AA10" s="14">
        <v>140</v>
      </c>
    </row>
    <row r="11" spans="1:39" ht="39.950000000000003" customHeight="1" thickBot="1" x14ac:dyDescent="0.3">
      <c r="A11" s="21" t="s">
        <v>130</v>
      </c>
      <c r="B11" s="150"/>
      <c r="C11" s="152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  <c r="Y11" s="15"/>
      <c r="Z11" s="16"/>
      <c r="AA11" s="17"/>
    </row>
    <row r="12" spans="1:39" ht="39.950000000000003" customHeight="1" thickBot="1" x14ac:dyDescent="0.3">
      <c r="A12" s="24" t="s">
        <v>1</v>
      </c>
      <c r="B12" s="151"/>
      <c r="C12" s="153"/>
      <c r="D12" s="38">
        <v>75</v>
      </c>
      <c r="E12" s="39">
        <v>95</v>
      </c>
      <c r="F12" s="40">
        <v>120</v>
      </c>
      <c r="G12" s="15">
        <v>44</v>
      </c>
      <c r="H12" s="16">
        <v>54</v>
      </c>
      <c r="I12" s="17">
        <v>65</v>
      </c>
      <c r="J12" s="38">
        <v>58</v>
      </c>
      <c r="K12" s="39">
        <v>70</v>
      </c>
      <c r="L12" s="40">
        <v>94</v>
      </c>
      <c r="M12" s="15">
        <v>53</v>
      </c>
      <c r="N12" s="16">
        <v>75</v>
      </c>
      <c r="O12" s="17">
        <v>92</v>
      </c>
      <c r="P12" s="38">
        <v>76</v>
      </c>
      <c r="Q12" s="39">
        <v>100</v>
      </c>
      <c r="R12" s="40">
        <v>130</v>
      </c>
      <c r="S12" s="15">
        <v>60</v>
      </c>
      <c r="T12" s="16">
        <v>80</v>
      </c>
      <c r="U12" s="17">
        <v>130</v>
      </c>
      <c r="V12" s="38">
        <v>77</v>
      </c>
      <c r="W12" s="39">
        <v>94</v>
      </c>
      <c r="X12" s="40">
        <v>119</v>
      </c>
      <c r="Y12" s="15">
        <v>90</v>
      </c>
      <c r="Z12" s="16">
        <v>110</v>
      </c>
      <c r="AA12" s="17">
        <v>140</v>
      </c>
    </row>
    <row r="13" spans="1:39" ht="39.950000000000003" customHeight="1" x14ac:dyDescent="0.25">
      <c r="A13" s="22" t="s">
        <v>0</v>
      </c>
      <c r="B13" s="153" t="s">
        <v>118</v>
      </c>
      <c r="C13" s="153" t="s">
        <v>121</v>
      </c>
      <c r="D13" s="100">
        <f>D10*0.225</f>
        <v>15.75</v>
      </c>
      <c r="E13" s="101">
        <f t="shared" ref="E13:AA13" si="2">E10*0.225</f>
        <v>20.25</v>
      </c>
      <c r="F13" s="102">
        <f t="shared" si="2"/>
        <v>25.875</v>
      </c>
      <c r="G13" s="103">
        <f t="shared" si="2"/>
        <v>9</v>
      </c>
      <c r="H13" s="104">
        <f t="shared" si="2"/>
        <v>11.25</v>
      </c>
      <c r="I13" s="105">
        <f t="shared" si="2"/>
        <v>13.5</v>
      </c>
      <c r="J13" s="100">
        <f t="shared" si="2"/>
        <v>13.950000000000001</v>
      </c>
      <c r="K13" s="101">
        <f t="shared" si="2"/>
        <v>16.875</v>
      </c>
      <c r="L13" s="102">
        <f t="shared" si="2"/>
        <v>22.05</v>
      </c>
      <c r="M13" s="103">
        <f t="shared" si="2"/>
        <v>13.5</v>
      </c>
      <c r="N13" s="104">
        <f t="shared" si="2"/>
        <v>18</v>
      </c>
      <c r="O13" s="105">
        <f t="shared" si="2"/>
        <v>21.6</v>
      </c>
      <c r="P13" s="100">
        <f t="shared" si="2"/>
        <v>17.100000000000001</v>
      </c>
      <c r="Q13" s="101">
        <f t="shared" si="2"/>
        <v>22.5</v>
      </c>
      <c r="R13" s="102">
        <f t="shared" si="2"/>
        <v>29.25</v>
      </c>
      <c r="S13" s="103">
        <f t="shared" si="2"/>
        <v>17.100000000000001</v>
      </c>
      <c r="T13" s="104">
        <f t="shared" si="2"/>
        <v>22.5</v>
      </c>
      <c r="U13" s="105">
        <f t="shared" si="2"/>
        <v>29.25</v>
      </c>
      <c r="V13" s="100">
        <f t="shared" si="2"/>
        <v>17.55</v>
      </c>
      <c r="W13" s="101">
        <f t="shared" si="2"/>
        <v>22.5</v>
      </c>
      <c r="X13" s="102">
        <f t="shared" si="2"/>
        <v>28.125</v>
      </c>
      <c r="Y13" s="103">
        <f t="shared" si="2"/>
        <v>20.25</v>
      </c>
      <c r="Z13" s="104">
        <f t="shared" si="2"/>
        <v>24.75</v>
      </c>
      <c r="AA13" s="105">
        <f t="shared" si="2"/>
        <v>31.5</v>
      </c>
    </row>
    <row r="14" spans="1:39" ht="39.950000000000003" customHeight="1" x14ac:dyDescent="0.25">
      <c r="A14" s="21" t="s">
        <v>130</v>
      </c>
      <c r="B14" s="154"/>
      <c r="C14" s="154"/>
      <c r="D14" s="67"/>
      <c r="E14" s="68"/>
      <c r="F14" s="69"/>
      <c r="G14" s="70"/>
      <c r="H14" s="71"/>
      <c r="I14" s="72"/>
      <c r="J14" s="67"/>
      <c r="K14" s="68"/>
      <c r="L14" s="69"/>
      <c r="M14" s="70"/>
      <c r="N14" s="71"/>
      <c r="O14" s="72"/>
      <c r="P14" s="67"/>
      <c r="Q14" s="68"/>
      <c r="R14" s="69"/>
      <c r="S14" s="70"/>
      <c r="T14" s="71"/>
      <c r="U14" s="72"/>
      <c r="V14" s="67"/>
      <c r="W14" s="68"/>
      <c r="X14" s="69"/>
      <c r="Y14" s="70"/>
      <c r="Z14" s="71"/>
      <c r="AA14" s="72"/>
    </row>
    <row r="15" spans="1:39" ht="39.950000000000003" customHeight="1" thickBot="1" x14ac:dyDescent="0.3">
      <c r="A15" s="23" t="s">
        <v>1</v>
      </c>
      <c r="B15" s="155"/>
      <c r="C15" s="155"/>
      <c r="D15" s="106">
        <f>D12*0.225</f>
        <v>16.875</v>
      </c>
      <c r="E15" s="107">
        <f t="shared" ref="E15:AA15" si="3">E12*0.225</f>
        <v>21.375</v>
      </c>
      <c r="F15" s="108">
        <f t="shared" si="3"/>
        <v>27</v>
      </c>
      <c r="G15" s="109">
        <f t="shared" si="3"/>
        <v>9.9</v>
      </c>
      <c r="H15" s="110">
        <f t="shared" si="3"/>
        <v>12.15</v>
      </c>
      <c r="I15" s="111">
        <f t="shared" si="3"/>
        <v>14.625</v>
      </c>
      <c r="J15" s="106">
        <f t="shared" si="3"/>
        <v>13.05</v>
      </c>
      <c r="K15" s="107">
        <f t="shared" si="3"/>
        <v>15.75</v>
      </c>
      <c r="L15" s="108">
        <f t="shared" si="3"/>
        <v>21.150000000000002</v>
      </c>
      <c r="M15" s="109">
        <f t="shared" si="3"/>
        <v>11.925000000000001</v>
      </c>
      <c r="N15" s="110">
        <f t="shared" si="3"/>
        <v>16.875</v>
      </c>
      <c r="O15" s="111">
        <f t="shared" si="3"/>
        <v>20.7</v>
      </c>
      <c r="P15" s="106">
        <f t="shared" si="3"/>
        <v>17.100000000000001</v>
      </c>
      <c r="Q15" s="107">
        <f t="shared" si="3"/>
        <v>22.5</v>
      </c>
      <c r="R15" s="108">
        <f t="shared" si="3"/>
        <v>29.25</v>
      </c>
      <c r="S15" s="109">
        <f t="shared" si="3"/>
        <v>13.5</v>
      </c>
      <c r="T15" s="110">
        <f t="shared" si="3"/>
        <v>18</v>
      </c>
      <c r="U15" s="111">
        <f t="shared" si="3"/>
        <v>29.25</v>
      </c>
      <c r="V15" s="106">
        <f t="shared" si="3"/>
        <v>17.324999999999999</v>
      </c>
      <c r="W15" s="107">
        <f t="shared" si="3"/>
        <v>21.150000000000002</v>
      </c>
      <c r="X15" s="108">
        <f t="shared" si="3"/>
        <v>26.775000000000002</v>
      </c>
      <c r="Y15" s="109">
        <f t="shared" si="3"/>
        <v>20.25</v>
      </c>
      <c r="Z15" s="110">
        <f t="shared" si="3"/>
        <v>24.75</v>
      </c>
      <c r="AA15" s="111">
        <f t="shared" si="3"/>
        <v>31.5</v>
      </c>
    </row>
    <row r="16" spans="1:39" ht="39.950000000000003" customHeight="1" thickBot="1" x14ac:dyDescent="0.3">
      <c r="A16" s="79" t="s">
        <v>0</v>
      </c>
      <c r="B16" s="156" t="s">
        <v>123</v>
      </c>
      <c r="C16" s="155" t="s">
        <v>13</v>
      </c>
      <c r="D16" s="38">
        <v>22</v>
      </c>
      <c r="E16" s="41">
        <v>33</v>
      </c>
      <c r="F16" s="40">
        <v>55</v>
      </c>
      <c r="G16" s="15">
        <v>15</v>
      </c>
      <c r="H16" s="18">
        <v>30</v>
      </c>
      <c r="I16" s="17">
        <v>45</v>
      </c>
      <c r="J16" s="38">
        <v>18</v>
      </c>
      <c r="K16" s="41">
        <v>25</v>
      </c>
      <c r="L16" s="40">
        <v>40</v>
      </c>
      <c r="M16" s="15">
        <v>27</v>
      </c>
      <c r="N16" s="18">
        <v>42</v>
      </c>
      <c r="O16" s="17">
        <v>58</v>
      </c>
      <c r="P16" s="38">
        <v>35</v>
      </c>
      <c r="Q16" s="41">
        <v>42</v>
      </c>
      <c r="R16" s="40">
        <v>51</v>
      </c>
      <c r="S16" s="15">
        <v>30</v>
      </c>
      <c r="T16" s="18">
        <v>38</v>
      </c>
      <c r="U16" s="17">
        <v>51</v>
      </c>
      <c r="V16" s="38">
        <v>35</v>
      </c>
      <c r="W16" s="41">
        <v>45</v>
      </c>
      <c r="X16" s="40">
        <v>67</v>
      </c>
      <c r="Y16" s="15">
        <v>29</v>
      </c>
      <c r="Z16" s="18">
        <v>40</v>
      </c>
      <c r="AA16" s="17">
        <v>60</v>
      </c>
    </row>
    <row r="17" spans="1:38" ht="39.950000000000003" customHeight="1" thickBot="1" x14ac:dyDescent="0.3">
      <c r="A17" s="21" t="s">
        <v>131</v>
      </c>
      <c r="B17" s="157"/>
      <c r="C17" s="152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  <c r="Y17" s="15"/>
      <c r="Z17" s="18"/>
      <c r="AA17" s="17"/>
    </row>
    <row r="18" spans="1:38" ht="39.950000000000003" customHeight="1" thickBot="1" x14ac:dyDescent="0.3">
      <c r="A18" s="24" t="s">
        <v>1</v>
      </c>
      <c r="B18" s="158"/>
      <c r="C18" s="152"/>
      <c r="D18" s="38">
        <v>28</v>
      </c>
      <c r="E18" s="41">
        <v>40</v>
      </c>
      <c r="F18" s="40">
        <v>60</v>
      </c>
      <c r="G18" s="15">
        <v>35</v>
      </c>
      <c r="H18" s="18">
        <v>50</v>
      </c>
      <c r="I18" s="17">
        <v>65</v>
      </c>
      <c r="J18" s="38">
        <v>20</v>
      </c>
      <c r="K18" s="41">
        <v>30</v>
      </c>
      <c r="L18" s="40">
        <v>40</v>
      </c>
      <c r="M18" s="15">
        <v>38</v>
      </c>
      <c r="N18" s="18">
        <v>50</v>
      </c>
      <c r="O18" s="17">
        <v>77</v>
      </c>
      <c r="P18" s="38">
        <v>38</v>
      </c>
      <c r="Q18" s="41">
        <v>45</v>
      </c>
      <c r="R18" s="40">
        <v>66</v>
      </c>
      <c r="S18" s="15">
        <v>38</v>
      </c>
      <c r="T18" s="18">
        <v>45</v>
      </c>
      <c r="U18" s="17">
        <v>66</v>
      </c>
      <c r="V18" s="38">
        <v>35</v>
      </c>
      <c r="W18" s="41">
        <v>45</v>
      </c>
      <c r="X18" s="40">
        <v>67</v>
      </c>
      <c r="Y18" s="15">
        <v>38</v>
      </c>
      <c r="Z18" s="18">
        <v>50</v>
      </c>
      <c r="AA18" s="17">
        <v>63</v>
      </c>
    </row>
    <row r="19" spans="1:38" ht="48.75" thickBot="1" x14ac:dyDescent="0.3">
      <c r="A19" s="20" t="s">
        <v>141</v>
      </c>
      <c r="B19" s="53" t="s">
        <v>124</v>
      </c>
      <c r="C19" s="117" t="s">
        <v>13</v>
      </c>
      <c r="D19" s="42">
        <v>1050</v>
      </c>
      <c r="E19" s="43">
        <v>1200</v>
      </c>
      <c r="F19" s="44">
        <v>1350</v>
      </c>
      <c r="G19" s="7"/>
      <c r="H19" s="9"/>
      <c r="I19" s="8"/>
      <c r="J19" s="42">
        <v>1100</v>
      </c>
      <c r="K19" s="43">
        <v>1200</v>
      </c>
      <c r="L19" s="44">
        <v>1350</v>
      </c>
      <c r="M19" s="7">
        <v>1250</v>
      </c>
      <c r="N19" s="9">
        <v>1450</v>
      </c>
      <c r="O19" s="8">
        <v>1600</v>
      </c>
      <c r="P19" s="42">
        <v>1100</v>
      </c>
      <c r="Q19" s="43">
        <v>1250</v>
      </c>
      <c r="R19" s="44">
        <v>1400</v>
      </c>
      <c r="S19" s="7">
        <v>1100</v>
      </c>
      <c r="T19" s="9">
        <v>1250</v>
      </c>
      <c r="U19" s="8">
        <v>1400</v>
      </c>
      <c r="V19" s="42">
        <v>1100</v>
      </c>
      <c r="W19" s="43">
        <v>1200</v>
      </c>
      <c r="X19" s="44">
        <v>1350</v>
      </c>
      <c r="Y19" s="7">
        <v>1000</v>
      </c>
      <c r="Z19" s="9">
        <v>1150</v>
      </c>
      <c r="AA19" s="8">
        <v>1300</v>
      </c>
    </row>
    <row r="20" spans="1:38" ht="48.75" thickBot="1" x14ac:dyDescent="0.3">
      <c r="A20" s="20" t="s">
        <v>142</v>
      </c>
      <c r="B20" s="53" t="s">
        <v>124</v>
      </c>
      <c r="C20" s="117" t="s">
        <v>13</v>
      </c>
      <c r="D20" s="42">
        <v>750</v>
      </c>
      <c r="E20" s="43">
        <v>900</v>
      </c>
      <c r="F20" s="44">
        <v>1150</v>
      </c>
      <c r="G20" s="7"/>
      <c r="H20" s="9"/>
      <c r="I20" s="8"/>
      <c r="J20" s="42">
        <v>800</v>
      </c>
      <c r="K20" s="43">
        <v>900</v>
      </c>
      <c r="L20" s="44">
        <v>1100</v>
      </c>
      <c r="M20" s="7">
        <v>800</v>
      </c>
      <c r="N20" s="9">
        <v>950</v>
      </c>
      <c r="O20" s="8">
        <v>1150</v>
      </c>
      <c r="P20" s="42">
        <v>850</v>
      </c>
      <c r="Q20" s="43">
        <v>950</v>
      </c>
      <c r="R20" s="44">
        <v>1175</v>
      </c>
      <c r="S20" s="7">
        <v>850</v>
      </c>
      <c r="T20" s="9">
        <v>950</v>
      </c>
      <c r="U20" s="8">
        <v>1175</v>
      </c>
      <c r="V20" s="42">
        <v>800</v>
      </c>
      <c r="W20" s="43">
        <v>900</v>
      </c>
      <c r="X20" s="44">
        <v>1100</v>
      </c>
      <c r="Y20" s="7">
        <v>800</v>
      </c>
      <c r="Z20" s="9">
        <v>900</v>
      </c>
      <c r="AA20" s="8">
        <v>1150</v>
      </c>
    </row>
    <row r="21" spans="1:38" ht="39" thickBot="1" x14ac:dyDescent="0.3">
      <c r="A21" s="20" t="s">
        <v>143</v>
      </c>
      <c r="B21" s="118" t="s">
        <v>56</v>
      </c>
      <c r="C21" s="117" t="s">
        <v>14</v>
      </c>
      <c r="D21" s="42"/>
      <c r="E21" s="43"/>
      <c r="F21" s="44"/>
      <c r="G21" s="7">
        <v>150</v>
      </c>
      <c r="H21" s="9">
        <v>280</v>
      </c>
      <c r="I21" s="8">
        <v>400</v>
      </c>
      <c r="J21" s="42"/>
      <c r="K21" s="43"/>
      <c r="L21" s="44"/>
      <c r="M21" s="7"/>
      <c r="N21" s="9"/>
      <c r="O21" s="8"/>
      <c r="P21" s="42"/>
      <c r="Q21" s="43"/>
      <c r="R21" s="44"/>
      <c r="S21" s="7"/>
      <c r="T21" s="9"/>
      <c r="U21" s="8"/>
      <c r="V21" s="42"/>
      <c r="W21" s="43"/>
      <c r="X21" s="44"/>
      <c r="Y21" s="7"/>
      <c r="Z21" s="9"/>
      <c r="AA21" s="8"/>
    </row>
    <row r="22" spans="1:38" ht="40.5" customHeight="1" thickBot="1" x14ac:dyDescent="0.3">
      <c r="A22" s="20" t="s">
        <v>125</v>
      </c>
      <c r="B22" s="159" t="s">
        <v>126</v>
      </c>
      <c r="C22" s="117" t="s">
        <v>127</v>
      </c>
      <c r="D22" s="131"/>
      <c r="E22" s="132"/>
      <c r="F22" s="133"/>
      <c r="G22" s="134">
        <f t="shared" ref="G22:I22" si="4">G21*0.1968426</f>
        <v>29.526389999999999</v>
      </c>
      <c r="H22" s="135">
        <f t="shared" si="4"/>
        <v>55.115928000000004</v>
      </c>
      <c r="I22" s="136">
        <f t="shared" si="4"/>
        <v>78.737040000000007</v>
      </c>
      <c r="J22" s="131"/>
      <c r="K22" s="132"/>
      <c r="L22" s="133"/>
      <c r="M22" s="134"/>
      <c r="N22" s="135"/>
      <c r="O22" s="136"/>
      <c r="P22" s="131"/>
      <c r="Q22" s="132"/>
      <c r="R22" s="133"/>
      <c r="S22" s="134"/>
      <c r="T22" s="135"/>
      <c r="U22" s="136"/>
      <c r="V22" s="131"/>
      <c r="W22" s="132"/>
      <c r="X22" s="133"/>
      <c r="Y22" s="134"/>
      <c r="Z22" s="135"/>
      <c r="AA22" s="136"/>
    </row>
    <row r="26" spans="1:38" x14ac:dyDescent="0.25">
      <c r="AE26" s="149" t="s">
        <v>45</v>
      </c>
      <c r="AF26" s="149"/>
      <c r="AG26" s="149"/>
      <c r="AH26" s="149"/>
      <c r="AI26" s="149" t="s">
        <v>46</v>
      </c>
      <c r="AJ26" s="149"/>
      <c r="AK26" s="149"/>
      <c r="AL26" s="149"/>
    </row>
    <row r="27" spans="1:38" x14ac:dyDescent="0.25">
      <c r="AE27" s="149"/>
      <c r="AF27" s="149"/>
      <c r="AG27" s="149"/>
      <c r="AH27" s="149"/>
      <c r="AI27" s="149"/>
      <c r="AJ27" s="149"/>
      <c r="AK27" s="149"/>
      <c r="AL27" s="149"/>
    </row>
    <row r="28" spans="1:38" x14ac:dyDescent="0.25">
      <c r="AE28" s="149"/>
      <c r="AF28" s="149"/>
      <c r="AG28" s="149"/>
      <c r="AH28" s="149"/>
      <c r="AI28" s="149"/>
      <c r="AJ28" s="149"/>
      <c r="AK28" s="149"/>
      <c r="AL28" s="149"/>
    </row>
    <row r="29" spans="1:38" x14ac:dyDescent="0.25">
      <c r="AE29" s="140" t="s">
        <v>47</v>
      </c>
      <c r="AF29" s="140"/>
      <c r="AG29" s="140"/>
      <c r="AH29" s="140"/>
      <c r="AI29" s="140" t="s">
        <v>48</v>
      </c>
      <c r="AJ29" s="140"/>
      <c r="AK29" s="140"/>
      <c r="AL29" s="140"/>
    </row>
    <row r="30" spans="1:38" x14ac:dyDescent="0.25">
      <c r="AE30" s="140"/>
      <c r="AF30" s="140"/>
      <c r="AG30" s="140"/>
      <c r="AH30" s="140"/>
      <c r="AI30" s="140"/>
      <c r="AJ30" s="140"/>
      <c r="AK30" s="140"/>
      <c r="AL30" s="140"/>
    </row>
    <row r="31" spans="1:38" x14ac:dyDescent="0.25">
      <c r="AE31" s="140"/>
      <c r="AF31" s="140"/>
      <c r="AG31" s="140"/>
      <c r="AH31" s="140"/>
      <c r="AI31" s="140"/>
      <c r="AJ31" s="140"/>
      <c r="AK31" s="140"/>
      <c r="AL31" s="140"/>
    </row>
  </sheetData>
  <mergeCells count="27">
    <mergeCell ref="AE29:AH31"/>
    <mergeCell ref="AI29:AL31"/>
    <mergeCell ref="B13:B15"/>
    <mergeCell ref="C13:C15"/>
    <mergeCell ref="B16:B18"/>
    <mergeCell ref="C16:C18"/>
    <mergeCell ref="AE26:AH28"/>
    <mergeCell ref="AI26:AL28"/>
    <mergeCell ref="A6:A7"/>
    <mergeCell ref="A8:A9"/>
    <mergeCell ref="B10:B12"/>
    <mergeCell ref="C10:C12"/>
    <mergeCell ref="V4:X4"/>
    <mergeCell ref="Y4:AA4"/>
    <mergeCell ref="D4:F4"/>
    <mergeCell ref="G4:I4"/>
    <mergeCell ref="J4:L4"/>
    <mergeCell ref="M4:O4"/>
    <mergeCell ref="P4:R4"/>
    <mergeCell ref="S4:U4"/>
    <mergeCell ref="A1:D1"/>
    <mergeCell ref="E1:AF1"/>
    <mergeCell ref="AG1:AM1"/>
    <mergeCell ref="A2:D2"/>
    <mergeCell ref="E2:O2"/>
    <mergeCell ref="P2:AA2"/>
    <mergeCell ref="AB2:AM2"/>
  </mergeCells>
  <pageMargins left="0.25" right="0.25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E3019-52AD-41C8-880C-2619905C47B6}">
  <sheetPr>
    <pageSetUpPr fitToPage="1"/>
  </sheetPr>
  <dimension ref="A1:AY32"/>
  <sheetViews>
    <sheetView zoomScale="70" zoomScaleNormal="70" workbookViewId="0">
      <selection activeCell="A20" sqref="A20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6" style="6" bestFit="1" customWidth="1"/>
    <col min="5" max="5" width="8.28515625" style="6" customWidth="1"/>
    <col min="6" max="6" width="7" style="6" bestFit="1" customWidth="1"/>
    <col min="7" max="7" width="6" style="6" bestFit="1" customWidth="1"/>
    <col min="8" max="8" width="7.85546875" style="6" customWidth="1"/>
    <col min="9" max="9" width="7" style="6" bestFit="1" customWidth="1"/>
    <col min="10" max="10" width="6" style="6" bestFit="1" customWidth="1"/>
    <col min="11" max="12" width="7" style="6" bestFit="1" customWidth="1"/>
    <col min="13" max="13" width="6" style="6" bestFit="1" customWidth="1"/>
    <col min="14" max="15" width="7" style="6" bestFit="1" customWidth="1"/>
    <col min="16" max="16" width="5.7109375" style="6" customWidth="1"/>
    <col min="17" max="29" width="7" style="6" bestFit="1" customWidth="1"/>
    <col min="30" max="31" width="5.7109375" style="6" customWidth="1"/>
    <col min="32" max="39" width="7" style="6" bestFit="1" customWidth="1"/>
    <col min="40" max="40" width="7.85546875" style="6" bestFit="1" customWidth="1"/>
    <col min="41" max="41" width="6.85546875" style="6" customWidth="1"/>
    <col min="42" max="42" width="8.140625" style="6" bestFit="1" customWidth="1"/>
    <col min="43" max="43" width="7.85546875" style="6" bestFit="1" customWidth="1"/>
    <col min="44" max="44" width="7" style="6" bestFit="1" customWidth="1"/>
    <col min="45" max="45" width="8.140625" style="6" bestFit="1" customWidth="1"/>
    <col min="46" max="46" width="7.85546875" style="6" bestFit="1" customWidth="1"/>
    <col min="47" max="47" width="7.85546875" style="6" customWidth="1"/>
    <col min="48" max="48" width="8.140625" style="6" bestFit="1" customWidth="1"/>
    <col min="49" max="49" width="7.85546875" style="6" bestFit="1" customWidth="1"/>
    <col min="50" max="50" width="7" style="6" bestFit="1" customWidth="1"/>
    <col min="51" max="51" width="8.140625" style="6" bestFit="1" customWidth="1"/>
    <col min="52" max="16384" width="9.140625" style="6"/>
  </cols>
  <sheetData>
    <row r="1" spans="1:51" ht="42" customHeight="1" x14ac:dyDescent="0.25">
      <c r="A1" s="138" t="s">
        <v>41</v>
      </c>
      <c r="B1" s="138"/>
      <c r="C1" s="138"/>
      <c r="D1" s="138"/>
      <c r="E1" s="139" t="s">
        <v>145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 t="s">
        <v>44</v>
      </c>
      <c r="AH1" s="140"/>
      <c r="AI1" s="140"/>
      <c r="AJ1" s="140"/>
      <c r="AK1" s="140"/>
      <c r="AL1" s="140"/>
      <c r="AM1" s="140"/>
    </row>
    <row r="2" spans="1:51" ht="39.950000000000003" customHeight="1" x14ac:dyDescent="0.25">
      <c r="A2" s="138" t="s">
        <v>42</v>
      </c>
      <c r="B2" s="138"/>
      <c r="C2" s="138"/>
      <c r="D2" s="138"/>
      <c r="E2" s="140" t="s">
        <v>49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 t="s">
        <v>43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 t="s">
        <v>57</v>
      </c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51" ht="24" customHeight="1" thickBot="1" x14ac:dyDescent="0.3"/>
    <row r="4" spans="1:51" ht="39.950000000000003" customHeight="1" thickBot="1" x14ac:dyDescent="0.3">
      <c r="D4" s="143" t="s">
        <v>3</v>
      </c>
      <c r="E4" s="144"/>
      <c r="F4" s="145"/>
      <c r="G4" s="146" t="s">
        <v>76</v>
      </c>
      <c r="H4" s="147"/>
      <c r="I4" s="148"/>
      <c r="J4" s="143" t="s">
        <v>77</v>
      </c>
      <c r="K4" s="144"/>
      <c r="L4" s="145"/>
      <c r="M4" s="146" t="s">
        <v>78</v>
      </c>
      <c r="N4" s="147"/>
      <c r="O4" s="148"/>
      <c r="P4" s="143" t="s">
        <v>4</v>
      </c>
      <c r="Q4" s="144"/>
      <c r="R4" s="145"/>
      <c r="S4" s="146" t="s">
        <v>5</v>
      </c>
      <c r="T4" s="147"/>
      <c r="U4" s="148"/>
      <c r="V4" s="143" t="s">
        <v>6</v>
      </c>
      <c r="W4" s="144"/>
      <c r="X4" s="145"/>
      <c r="Y4" s="146" t="s">
        <v>7</v>
      </c>
      <c r="Z4" s="147"/>
      <c r="AA4" s="148"/>
      <c r="AB4" s="143" t="s">
        <v>79</v>
      </c>
      <c r="AC4" s="144"/>
      <c r="AD4" s="145"/>
      <c r="AE4" s="146" t="s">
        <v>8</v>
      </c>
      <c r="AF4" s="147"/>
      <c r="AG4" s="148"/>
      <c r="AH4" s="143" t="s">
        <v>80</v>
      </c>
      <c r="AI4" s="144"/>
      <c r="AJ4" s="145"/>
      <c r="AK4" s="146" t="s">
        <v>81</v>
      </c>
      <c r="AL4" s="147"/>
      <c r="AM4" s="148"/>
      <c r="AN4" s="143" t="s">
        <v>10</v>
      </c>
      <c r="AO4" s="144"/>
      <c r="AP4" s="145"/>
      <c r="AQ4" s="146" t="s">
        <v>82</v>
      </c>
      <c r="AR4" s="147"/>
      <c r="AS4" s="148"/>
      <c r="AT4" s="143" t="s">
        <v>83</v>
      </c>
      <c r="AU4" s="144"/>
      <c r="AV4" s="145"/>
      <c r="AW4" s="146" t="s">
        <v>84</v>
      </c>
      <c r="AX4" s="147"/>
      <c r="AY4" s="148"/>
    </row>
    <row r="5" spans="1:51" ht="39.950000000000003" customHeight="1" thickBot="1" x14ac:dyDescent="0.3">
      <c r="B5" s="19" t="s">
        <v>133</v>
      </c>
      <c r="C5" s="1" t="s">
        <v>134</v>
      </c>
      <c r="D5" s="28" t="s">
        <v>135</v>
      </c>
      <c r="E5" s="28" t="s">
        <v>136</v>
      </c>
      <c r="F5" s="29" t="s">
        <v>137</v>
      </c>
      <c r="G5" s="28" t="s">
        <v>135</v>
      </c>
      <c r="H5" s="28" t="s">
        <v>136</v>
      </c>
      <c r="I5" s="29" t="s">
        <v>137</v>
      </c>
      <c r="J5" s="28" t="s">
        <v>135</v>
      </c>
      <c r="K5" s="28" t="s">
        <v>136</v>
      </c>
      <c r="L5" s="29" t="s">
        <v>137</v>
      </c>
      <c r="M5" s="28" t="s">
        <v>135</v>
      </c>
      <c r="N5" s="28" t="s">
        <v>136</v>
      </c>
      <c r="O5" s="29" t="s">
        <v>137</v>
      </c>
      <c r="P5" s="28" t="s">
        <v>135</v>
      </c>
      <c r="Q5" s="28" t="s">
        <v>136</v>
      </c>
      <c r="R5" s="29" t="s">
        <v>137</v>
      </c>
      <c r="S5" s="28" t="s">
        <v>135</v>
      </c>
      <c r="T5" s="28" t="s">
        <v>136</v>
      </c>
      <c r="U5" s="29" t="s">
        <v>137</v>
      </c>
      <c r="V5" s="28" t="s">
        <v>135</v>
      </c>
      <c r="W5" s="28" t="s">
        <v>136</v>
      </c>
      <c r="X5" s="29" t="s">
        <v>137</v>
      </c>
      <c r="Y5" s="28" t="s">
        <v>135</v>
      </c>
      <c r="Z5" s="28" t="s">
        <v>136</v>
      </c>
      <c r="AA5" s="29" t="s">
        <v>137</v>
      </c>
      <c r="AB5" s="28" t="s">
        <v>135</v>
      </c>
      <c r="AC5" s="28" t="s">
        <v>136</v>
      </c>
      <c r="AD5" s="29" t="s">
        <v>137</v>
      </c>
      <c r="AE5" s="28" t="s">
        <v>135</v>
      </c>
      <c r="AF5" s="28" t="s">
        <v>136</v>
      </c>
      <c r="AG5" s="29" t="s">
        <v>137</v>
      </c>
      <c r="AH5" s="28" t="s">
        <v>135</v>
      </c>
      <c r="AI5" s="28" t="s">
        <v>136</v>
      </c>
      <c r="AJ5" s="29" t="s">
        <v>137</v>
      </c>
      <c r="AK5" s="28" t="s">
        <v>135</v>
      </c>
      <c r="AL5" s="28" t="s">
        <v>136</v>
      </c>
      <c r="AM5" s="29" t="s">
        <v>137</v>
      </c>
      <c r="AN5" s="28" t="s">
        <v>135</v>
      </c>
      <c r="AO5" s="28" t="s">
        <v>136</v>
      </c>
      <c r="AP5" s="29" t="s">
        <v>137</v>
      </c>
      <c r="AQ5" s="28" t="s">
        <v>135</v>
      </c>
      <c r="AR5" s="28" t="s">
        <v>136</v>
      </c>
      <c r="AS5" s="29" t="s">
        <v>137</v>
      </c>
      <c r="AT5" s="28" t="s">
        <v>135</v>
      </c>
      <c r="AU5" s="28" t="s">
        <v>136</v>
      </c>
      <c r="AV5" s="29" t="s">
        <v>137</v>
      </c>
      <c r="AW5" s="28" t="s">
        <v>135</v>
      </c>
      <c r="AX5" s="28" t="s">
        <v>136</v>
      </c>
      <c r="AY5" s="29" t="s">
        <v>137</v>
      </c>
    </row>
    <row r="6" spans="1:51" ht="39.950000000000003" customHeight="1" thickBot="1" x14ac:dyDescent="0.3">
      <c r="A6" s="141" t="s">
        <v>128</v>
      </c>
      <c r="B6" s="51" t="s">
        <v>53</v>
      </c>
      <c r="C6" s="52" t="s">
        <v>16</v>
      </c>
      <c r="D6" s="55">
        <v>31</v>
      </c>
      <c r="E6" s="56">
        <v>35</v>
      </c>
      <c r="F6" s="57">
        <v>39</v>
      </c>
      <c r="G6" s="58">
        <v>44</v>
      </c>
      <c r="H6" s="59">
        <v>50</v>
      </c>
      <c r="I6" s="60">
        <v>55</v>
      </c>
      <c r="J6" s="55">
        <v>35</v>
      </c>
      <c r="K6" s="56">
        <v>40</v>
      </c>
      <c r="L6" s="57">
        <v>45</v>
      </c>
      <c r="M6" s="58">
        <v>38</v>
      </c>
      <c r="N6" s="59">
        <v>43</v>
      </c>
      <c r="O6" s="60">
        <v>48</v>
      </c>
      <c r="P6" s="55">
        <v>40</v>
      </c>
      <c r="Q6" s="56">
        <v>45</v>
      </c>
      <c r="R6" s="57">
        <v>50</v>
      </c>
      <c r="S6" s="58">
        <v>44</v>
      </c>
      <c r="T6" s="59">
        <v>50</v>
      </c>
      <c r="U6" s="60">
        <v>56</v>
      </c>
      <c r="V6" s="55">
        <v>49.5</v>
      </c>
      <c r="W6" s="56">
        <v>55</v>
      </c>
      <c r="X6" s="57">
        <v>60.5</v>
      </c>
      <c r="Y6" s="58">
        <v>53</v>
      </c>
      <c r="Z6" s="59">
        <v>60</v>
      </c>
      <c r="AA6" s="60">
        <v>67</v>
      </c>
      <c r="AB6" s="55">
        <v>71</v>
      </c>
      <c r="AC6" s="56">
        <v>80</v>
      </c>
      <c r="AD6" s="57">
        <v>89</v>
      </c>
      <c r="AE6" s="58">
        <v>81</v>
      </c>
      <c r="AF6" s="59">
        <v>90</v>
      </c>
      <c r="AG6" s="60">
        <v>99</v>
      </c>
      <c r="AH6" s="55">
        <v>83</v>
      </c>
      <c r="AI6" s="56">
        <v>93</v>
      </c>
      <c r="AJ6" s="57">
        <v>103</v>
      </c>
      <c r="AK6" s="58">
        <v>97</v>
      </c>
      <c r="AL6" s="59">
        <v>110</v>
      </c>
      <c r="AM6" s="60">
        <v>121</v>
      </c>
      <c r="AN6" s="55">
        <v>116</v>
      </c>
      <c r="AO6" s="56">
        <v>130</v>
      </c>
      <c r="AP6" s="57">
        <v>144</v>
      </c>
      <c r="AQ6" s="58">
        <v>115</v>
      </c>
      <c r="AR6" s="59">
        <v>130</v>
      </c>
      <c r="AS6" s="60">
        <v>145</v>
      </c>
      <c r="AT6" s="55">
        <v>235</v>
      </c>
      <c r="AU6" s="56">
        <v>250</v>
      </c>
      <c r="AV6" s="57">
        <v>265</v>
      </c>
      <c r="AW6" s="58">
        <v>175</v>
      </c>
      <c r="AX6" s="59">
        <v>190</v>
      </c>
      <c r="AY6" s="60">
        <v>205</v>
      </c>
    </row>
    <row r="7" spans="1:51" ht="39.950000000000003" customHeight="1" thickBot="1" x14ac:dyDescent="0.3">
      <c r="A7" s="142"/>
      <c r="B7" s="51" t="s">
        <v>116</v>
      </c>
      <c r="C7" s="52" t="s">
        <v>119</v>
      </c>
      <c r="D7" s="61">
        <f>D6*0.0295</f>
        <v>0.91449999999999998</v>
      </c>
      <c r="E7" s="62">
        <f t="shared" ref="E7:AY7" si="0">E6*0.0295</f>
        <v>1.0325</v>
      </c>
      <c r="F7" s="63">
        <f t="shared" si="0"/>
        <v>1.1504999999999999</v>
      </c>
      <c r="G7" s="64">
        <f t="shared" si="0"/>
        <v>1.298</v>
      </c>
      <c r="H7" s="65">
        <f t="shared" si="0"/>
        <v>1.4749999999999999</v>
      </c>
      <c r="I7" s="66">
        <f t="shared" si="0"/>
        <v>1.6224999999999998</v>
      </c>
      <c r="J7" s="61">
        <f t="shared" si="0"/>
        <v>1.0325</v>
      </c>
      <c r="K7" s="62">
        <f t="shared" si="0"/>
        <v>1.18</v>
      </c>
      <c r="L7" s="63">
        <f t="shared" si="0"/>
        <v>1.3274999999999999</v>
      </c>
      <c r="M7" s="64">
        <f t="shared" si="0"/>
        <v>1.121</v>
      </c>
      <c r="N7" s="65">
        <f t="shared" si="0"/>
        <v>1.2685</v>
      </c>
      <c r="O7" s="66">
        <f t="shared" si="0"/>
        <v>1.4159999999999999</v>
      </c>
      <c r="P7" s="61">
        <f t="shared" si="0"/>
        <v>1.18</v>
      </c>
      <c r="Q7" s="62">
        <f t="shared" si="0"/>
        <v>1.3274999999999999</v>
      </c>
      <c r="R7" s="63">
        <f t="shared" si="0"/>
        <v>1.4749999999999999</v>
      </c>
      <c r="S7" s="64">
        <f t="shared" si="0"/>
        <v>1.298</v>
      </c>
      <c r="T7" s="65">
        <f t="shared" si="0"/>
        <v>1.4749999999999999</v>
      </c>
      <c r="U7" s="66">
        <f t="shared" si="0"/>
        <v>1.6519999999999999</v>
      </c>
      <c r="V7" s="61">
        <f t="shared" si="0"/>
        <v>1.4602499999999998</v>
      </c>
      <c r="W7" s="62">
        <f t="shared" si="0"/>
        <v>1.6224999999999998</v>
      </c>
      <c r="X7" s="63">
        <f t="shared" si="0"/>
        <v>1.7847499999999998</v>
      </c>
      <c r="Y7" s="64">
        <f t="shared" si="0"/>
        <v>1.5634999999999999</v>
      </c>
      <c r="Z7" s="65">
        <f t="shared" si="0"/>
        <v>1.77</v>
      </c>
      <c r="AA7" s="66">
        <f t="shared" si="0"/>
        <v>1.9764999999999999</v>
      </c>
      <c r="AB7" s="61">
        <f t="shared" si="0"/>
        <v>2.0945</v>
      </c>
      <c r="AC7" s="62">
        <f t="shared" si="0"/>
        <v>2.36</v>
      </c>
      <c r="AD7" s="63">
        <f t="shared" si="0"/>
        <v>2.6254999999999997</v>
      </c>
      <c r="AE7" s="64">
        <f t="shared" si="0"/>
        <v>2.3895</v>
      </c>
      <c r="AF7" s="65">
        <f t="shared" si="0"/>
        <v>2.6549999999999998</v>
      </c>
      <c r="AG7" s="66">
        <f t="shared" si="0"/>
        <v>2.9204999999999997</v>
      </c>
      <c r="AH7" s="61">
        <f t="shared" si="0"/>
        <v>2.4484999999999997</v>
      </c>
      <c r="AI7" s="62">
        <f t="shared" si="0"/>
        <v>2.7435</v>
      </c>
      <c r="AJ7" s="63">
        <f t="shared" si="0"/>
        <v>3.0385</v>
      </c>
      <c r="AK7" s="64">
        <f t="shared" si="0"/>
        <v>2.8614999999999999</v>
      </c>
      <c r="AL7" s="65">
        <f t="shared" si="0"/>
        <v>3.2449999999999997</v>
      </c>
      <c r="AM7" s="66">
        <f t="shared" si="0"/>
        <v>3.5694999999999997</v>
      </c>
      <c r="AN7" s="61">
        <f t="shared" si="0"/>
        <v>3.4219999999999997</v>
      </c>
      <c r="AO7" s="62">
        <f t="shared" si="0"/>
        <v>3.835</v>
      </c>
      <c r="AP7" s="63">
        <f t="shared" si="0"/>
        <v>4.2479999999999993</v>
      </c>
      <c r="AQ7" s="64">
        <f t="shared" si="0"/>
        <v>3.3924999999999996</v>
      </c>
      <c r="AR7" s="65">
        <f t="shared" si="0"/>
        <v>3.835</v>
      </c>
      <c r="AS7" s="66">
        <f t="shared" si="0"/>
        <v>4.2774999999999999</v>
      </c>
      <c r="AT7" s="61">
        <f t="shared" si="0"/>
        <v>6.9324999999999992</v>
      </c>
      <c r="AU7" s="62">
        <f t="shared" si="0"/>
        <v>7.375</v>
      </c>
      <c r="AV7" s="63">
        <f t="shared" si="0"/>
        <v>7.8174999999999999</v>
      </c>
      <c r="AW7" s="64">
        <f t="shared" si="0"/>
        <v>5.1624999999999996</v>
      </c>
      <c r="AX7" s="65">
        <f t="shared" si="0"/>
        <v>5.6049999999999995</v>
      </c>
      <c r="AY7" s="66">
        <f t="shared" si="0"/>
        <v>6.0474999999999994</v>
      </c>
    </row>
    <row r="8" spans="1:51" ht="39.950000000000003" customHeight="1" thickBot="1" x14ac:dyDescent="0.3">
      <c r="A8" s="141" t="s">
        <v>129</v>
      </c>
      <c r="B8" s="51" t="s">
        <v>54</v>
      </c>
      <c r="C8" s="52" t="s">
        <v>11</v>
      </c>
      <c r="D8" s="32">
        <v>0.28999999999999998</v>
      </c>
      <c r="E8" s="33">
        <v>0.33</v>
      </c>
      <c r="F8" s="34">
        <v>0.37</v>
      </c>
      <c r="G8" s="25">
        <v>0.37</v>
      </c>
      <c r="H8" s="26">
        <v>0.43</v>
      </c>
      <c r="I8" s="27">
        <v>0.48</v>
      </c>
      <c r="J8" s="32">
        <v>0.3</v>
      </c>
      <c r="K8" s="33">
        <v>0.35</v>
      </c>
      <c r="L8" s="34">
        <v>0.4</v>
      </c>
      <c r="M8" s="25">
        <v>0.3</v>
      </c>
      <c r="N8" s="26">
        <v>0.35</v>
      </c>
      <c r="O8" s="27">
        <v>0.4</v>
      </c>
      <c r="P8" s="32">
        <v>0.3</v>
      </c>
      <c r="Q8" s="33">
        <v>0.35</v>
      </c>
      <c r="R8" s="34">
        <v>0.4</v>
      </c>
      <c r="S8" s="25">
        <v>0.32</v>
      </c>
      <c r="T8" s="26">
        <v>0.37</v>
      </c>
      <c r="U8" s="27">
        <v>0.42</v>
      </c>
      <c r="V8" s="32">
        <v>0.35</v>
      </c>
      <c r="W8" s="33">
        <v>0.39</v>
      </c>
      <c r="X8" s="34">
        <v>0.44</v>
      </c>
      <c r="Y8" s="25">
        <v>0.36</v>
      </c>
      <c r="Z8" s="26">
        <v>0.42</v>
      </c>
      <c r="AA8" s="27">
        <v>0.48</v>
      </c>
      <c r="AB8" s="32">
        <v>0.44</v>
      </c>
      <c r="AC8" s="33">
        <v>0.49</v>
      </c>
      <c r="AD8" s="34">
        <v>0.56999999999999995</v>
      </c>
      <c r="AE8" s="25">
        <v>0.44</v>
      </c>
      <c r="AF8" s="26">
        <v>0.5</v>
      </c>
      <c r="AG8" s="27">
        <v>0.55000000000000004</v>
      </c>
      <c r="AH8" s="32">
        <v>0.49</v>
      </c>
      <c r="AI8" s="33">
        <v>0.55000000000000004</v>
      </c>
      <c r="AJ8" s="34">
        <v>0.61</v>
      </c>
      <c r="AK8" s="25">
        <v>0.49</v>
      </c>
      <c r="AL8" s="26">
        <v>0.59</v>
      </c>
      <c r="AM8" s="27">
        <v>0.67</v>
      </c>
      <c r="AN8" s="32">
        <v>0.6</v>
      </c>
      <c r="AO8" s="33">
        <v>0.66</v>
      </c>
      <c r="AP8" s="34">
        <v>0.75</v>
      </c>
      <c r="AQ8" s="25">
        <v>0.53</v>
      </c>
      <c r="AR8" s="26">
        <v>0.64</v>
      </c>
      <c r="AS8" s="27">
        <v>0.73</v>
      </c>
      <c r="AT8" s="32">
        <v>0.76</v>
      </c>
      <c r="AU8" s="33">
        <v>0.9</v>
      </c>
      <c r="AV8" s="34">
        <v>1.03</v>
      </c>
      <c r="AW8" s="25">
        <v>0.63</v>
      </c>
      <c r="AX8" s="26">
        <v>0.75</v>
      </c>
      <c r="AY8" s="27">
        <v>0.87</v>
      </c>
    </row>
    <row r="9" spans="1:51" ht="39.950000000000003" customHeight="1" thickBot="1" x14ac:dyDescent="0.3">
      <c r="A9" s="142"/>
      <c r="B9" s="51" t="s">
        <v>117</v>
      </c>
      <c r="C9" s="52" t="s">
        <v>120</v>
      </c>
      <c r="D9" s="73">
        <f>D8*39.4</f>
        <v>11.425999999999998</v>
      </c>
      <c r="E9" s="74">
        <f t="shared" ref="E9:AY9" si="1">E8*39.4</f>
        <v>13.002000000000001</v>
      </c>
      <c r="F9" s="75">
        <f t="shared" si="1"/>
        <v>14.577999999999999</v>
      </c>
      <c r="G9" s="76">
        <f t="shared" si="1"/>
        <v>14.577999999999999</v>
      </c>
      <c r="H9" s="77">
        <f t="shared" si="1"/>
        <v>16.942</v>
      </c>
      <c r="I9" s="78">
        <f t="shared" si="1"/>
        <v>18.911999999999999</v>
      </c>
      <c r="J9" s="73">
        <f t="shared" si="1"/>
        <v>11.819999999999999</v>
      </c>
      <c r="K9" s="74">
        <f t="shared" si="1"/>
        <v>13.79</v>
      </c>
      <c r="L9" s="75">
        <f t="shared" si="1"/>
        <v>15.76</v>
      </c>
      <c r="M9" s="76">
        <f t="shared" si="1"/>
        <v>11.819999999999999</v>
      </c>
      <c r="N9" s="77">
        <f t="shared" si="1"/>
        <v>13.79</v>
      </c>
      <c r="O9" s="78">
        <f t="shared" si="1"/>
        <v>15.76</v>
      </c>
      <c r="P9" s="73">
        <f t="shared" si="1"/>
        <v>11.819999999999999</v>
      </c>
      <c r="Q9" s="74">
        <f t="shared" si="1"/>
        <v>13.79</v>
      </c>
      <c r="R9" s="75">
        <f t="shared" si="1"/>
        <v>15.76</v>
      </c>
      <c r="S9" s="76">
        <f t="shared" si="1"/>
        <v>12.608000000000001</v>
      </c>
      <c r="T9" s="77">
        <f t="shared" si="1"/>
        <v>14.577999999999999</v>
      </c>
      <c r="U9" s="78">
        <f t="shared" si="1"/>
        <v>16.547999999999998</v>
      </c>
      <c r="V9" s="73">
        <f t="shared" si="1"/>
        <v>13.79</v>
      </c>
      <c r="W9" s="74">
        <f t="shared" si="1"/>
        <v>15.366</v>
      </c>
      <c r="X9" s="75">
        <f t="shared" si="1"/>
        <v>17.335999999999999</v>
      </c>
      <c r="Y9" s="76">
        <f t="shared" si="1"/>
        <v>14.183999999999999</v>
      </c>
      <c r="Z9" s="77">
        <f t="shared" si="1"/>
        <v>16.547999999999998</v>
      </c>
      <c r="AA9" s="78">
        <f t="shared" si="1"/>
        <v>18.911999999999999</v>
      </c>
      <c r="AB9" s="73">
        <f t="shared" si="1"/>
        <v>17.335999999999999</v>
      </c>
      <c r="AC9" s="74">
        <f t="shared" si="1"/>
        <v>19.305999999999997</v>
      </c>
      <c r="AD9" s="75">
        <f t="shared" si="1"/>
        <v>22.457999999999998</v>
      </c>
      <c r="AE9" s="76">
        <f t="shared" si="1"/>
        <v>17.335999999999999</v>
      </c>
      <c r="AF9" s="77">
        <f t="shared" si="1"/>
        <v>19.7</v>
      </c>
      <c r="AG9" s="78">
        <f t="shared" si="1"/>
        <v>21.67</v>
      </c>
      <c r="AH9" s="73">
        <f t="shared" si="1"/>
        <v>19.305999999999997</v>
      </c>
      <c r="AI9" s="74">
        <f t="shared" si="1"/>
        <v>21.67</v>
      </c>
      <c r="AJ9" s="75">
        <f t="shared" si="1"/>
        <v>24.033999999999999</v>
      </c>
      <c r="AK9" s="76">
        <f t="shared" si="1"/>
        <v>19.305999999999997</v>
      </c>
      <c r="AL9" s="77">
        <f t="shared" si="1"/>
        <v>23.245999999999999</v>
      </c>
      <c r="AM9" s="78">
        <f t="shared" si="1"/>
        <v>26.398</v>
      </c>
      <c r="AN9" s="73">
        <f t="shared" si="1"/>
        <v>23.639999999999997</v>
      </c>
      <c r="AO9" s="74">
        <f t="shared" si="1"/>
        <v>26.004000000000001</v>
      </c>
      <c r="AP9" s="75">
        <f t="shared" si="1"/>
        <v>29.549999999999997</v>
      </c>
      <c r="AQ9" s="76">
        <f t="shared" si="1"/>
        <v>20.882000000000001</v>
      </c>
      <c r="AR9" s="77">
        <f t="shared" si="1"/>
        <v>25.216000000000001</v>
      </c>
      <c r="AS9" s="78">
        <f t="shared" si="1"/>
        <v>28.761999999999997</v>
      </c>
      <c r="AT9" s="73">
        <f t="shared" si="1"/>
        <v>29.943999999999999</v>
      </c>
      <c r="AU9" s="74">
        <f t="shared" si="1"/>
        <v>35.46</v>
      </c>
      <c r="AV9" s="75">
        <f t="shared" si="1"/>
        <v>40.582000000000001</v>
      </c>
      <c r="AW9" s="76">
        <f t="shared" si="1"/>
        <v>24.821999999999999</v>
      </c>
      <c r="AX9" s="77">
        <f t="shared" si="1"/>
        <v>29.549999999999997</v>
      </c>
      <c r="AY9" s="78">
        <f t="shared" si="1"/>
        <v>34.277999999999999</v>
      </c>
    </row>
    <row r="10" spans="1:51" ht="39.950000000000003" customHeight="1" thickBot="1" x14ac:dyDescent="0.3">
      <c r="A10" s="22" t="s">
        <v>0</v>
      </c>
      <c r="B10" s="150" t="s">
        <v>55</v>
      </c>
      <c r="C10" s="152" t="s">
        <v>12</v>
      </c>
      <c r="D10" s="35">
        <v>61</v>
      </c>
      <c r="E10" s="36">
        <v>70</v>
      </c>
      <c r="F10" s="37">
        <v>87</v>
      </c>
      <c r="G10" s="12">
        <v>44</v>
      </c>
      <c r="H10" s="13">
        <v>58</v>
      </c>
      <c r="I10" s="14">
        <v>71</v>
      </c>
      <c r="J10" s="35">
        <v>63</v>
      </c>
      <c r="K10" s="36">
        <v>75</v>
      </c>
      <c r="L10" s="37">
        <v>91</v>
      </c>
      <c r="M10" s="12">
        <v>57</v>
      </c>
      <c r="N10" s="13">
        <v>75</v>
      </c>
      <c r="O10" s="14">
        <v>86</v>
      </c>
      <c r="P10" s="35">
        <v>57</v>
      </c>
      <c r="Q10" s="36">
        <v>75</v>
      </c>
      <c r="R10" s="37">
        <v>86</v>
      </c>
      <c r="S10" s="12">
        <v>66</v>
      </c>
      <c r="T10" s="13">
        <v>80</v>
      </c>
      <c r="U10" s="14">
        <v>95</v>
      </c>
      <c r="V10" s="35">
        <v>73</v>
      </c>
      <c r="W10" s="36">
        <v>82</v>
      </c>
      <c r="X10" s="37">
        <v>102</v>
      </c>
      <c r="Y10" s="12">
        <v>88</v>
      </c>
      <c r="Z10" s="13">
        <v>105</v>
      </c>
      <c r="AA10" s="14">
        <v>122</v>
      </c>
      <c r="AB10" s="35">
        <v>130</v>
      </c>
      <c r="AC10" s="36">
        <v>160</v>
      </c>
      <c r="AD10" s="37">
        <v>205</v>
      </c>
      <c r="AE10" s="12">
        <v>135</v>
      </c>
      <c r="AF10" s="13">
        <v>160</v>
      </c>
      <c r="AG10" s="14">
        <v>190</v>
      </c>
      <c r="AH10" s="35">
        <v>144</v>
      </c>
      <c r="AI10" s="36">
        <v>170</v>
      </c>
      <c r="AJ10" s="37">
        <v>200</v>
      </c>
      <c r="AK10" s="12">
        <v>175</v>
      </c>
      <c r="AL10" s="13">
        <v>180</v>
      </c>
      <c r="AM10" s="14">
        <v>250</v>
      </c>
      <c r="AN10" s="35">
        <v>175</v>
      </c>
      <c r="AO10" s="36">
        <v>215</v>
      </c>
      <c r="AP10" s="37">
        <v>242</v>
      </c>
      <c r="AQ10" s="12">
        <v>175</v>
      </c>
      <c r="AR10" s="13">
        <v>210</v>
      </c>
      <c r="AS10" s="14">
        <v>245</v>
      </c>
      <c r="AT10" s="35">
        <v>200</v>
      </c>
      <c r="AU10" s="36">
        <v>250</v>
      </c>
      <c r="AV10" s="37">
        <v>320</v>
      </c>
      <c r="AW10" s="12">
        <v>245</v>
      </c>
      <c r="AX10" s="13">
        <v>290</v>
      </c>
      <c r="AY10" s="14">
        <v>335</v>
      </c>
    </row>
    <row r="11" spans="1:51" ht="39.950000000000003" customHeight="1" thickBot="1" x14ac:dyDescent="0.3">
      <c r="A11" s="21" t="s">
        <v>130</v>
      </c>
      <c r="B11" s="150"/>
      <c r="C11" s="152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  <c r="Y11" s="15"/>
      <c r="Z11" s="16"/>
      <c r="AA11" s="17"/>
      <c r="AB11" s="38"/>
      <c r="AC11" s="39"/>
      <c r="AD11" s="40"/>
      <c r="AE11" s="15"/>
      <c r="AF11" s="16"/>
      <c r="AG11" s="17"/>
      <c r="AH11" s="38"/>
      <c r="AI11" s="39"/>
      <c r="AJ11" s="40"/>
      <c r="AK11" s="15"/>
      <c r="AL11" s="16"/>
      <c r="AM11" s="17"/>
      <c r="AN11" s="38"/>
      <c r="AO11" s="39"/>
      <c r="AP11" s="40"/>
      <c r="AQ11" s="15"/>
      <c r="AR11" s="16"/>
      <c r="AS11" s="17"/>
      <c r="AT11" s="38"/>
      <c r="AU11" s="39"/>
      <c r="AV11" s="40"/>
      <c r="AW11" s="15"/>
      <c r="AX11" s="16"/>
      <c r="AY11" s="17"/>
    </row>
    <row r="12" spans="1:51" ht="39.950000000000003" customHeight="1" thickBot="1" x14ac:dyDescent="0.3">
      <c r="A12" s="24" t="s">
        <v>1</v>
      </c>
      <c r="B12" s="151"/>
      <c r="C12" s="153"/>
      <c r="D12" s="38">
        <v>39</v>
      </c>
      <c r="E12" s="39">
        <v>45</v>
      </c>
      <c r="F12" s="40">
        <v>56</v>
      </c>
      <c r="G12" s="15">
        <v>39</v>
      </c>
      <c r="H12" s="16">
        <v>43</v>
      </c>
      <c r="I12" s="17">
        <v>47</v>
      </c>
      <c r="J12" s="38">
        <v>41</v>
      </c>
      <c r="K12" s="39">
        <v>50</v>
      </c>
      <c r="L12" s="40">
        <v>67</v>
      </c>
      <c r="M12" s="15">
        <v>41</v>
      </c>
      <c r="N12" s="16">
        <v>55</v>
      </c>
      <c r="O12" s="17">
        <v>67</v>
      </c>
      <c r="P12" s="38">
        <v>41</v>
      </c>
      <c r="Q12" s="39">
        <v>55</v>
      </c>
      <c r="R12" s="40">
        <v>67</v>
      </c>
      <c r="S12" s="15">
        <v>45</v>
      </c>
      <c r="T12" s="16">
        <v>55</v>
      </c>
      <c r="U12" s="17">
        <v>65</v>
      </c>
      <c r="V12" s="38">
        <v>54</v>
      </c>
      <c r="W12" s="39">
        <v>60</v>
      </c>
      <c r="X12" s="40">
        <v>76</v>
      </c>
      <c r="Y12" s="15">
        <v>64</v>
      </c>
      <c r="Z12" s="16">
        <v>72</v>
      </c>
      <c r="AA12" s="17">
        <v>88</v>
      </c>
      <c r="AB12" s="38">
        <v>110</v>
      </c>
      <c r="AC12" s="39">
        <v>125</v>
      </c>
      <c r="AD12" s="40">
        <v>156</v>
      </c>
      <c r="AE12" s="15">
        <v>110</v>
      </c>
      <c r="AF12" s="16">
        <v>125</v>
      </c>
      <c r="AG12" s="17">
        <v>150</v>
      </c>
      <c r="AH12" s="38">
        <v>115</v>
      </c>
      <c r="AI12" s="39">
        <v>135</v>
      </c>
      <c r="AJ12" s="40">
        <v>155</v>
      </c>
      <c r="AK12" s="15">
        <v>133</v>
      </c>
      <c r="AL12" s="16">
        <v>145</v>
      </c>
      <c r="AM12" s="17">
        <v>183</v>
      </c>
      <c r="AN12" s="38">
        <v>155</v>
      </c>
      <c r="AO12" s="39">
        <v>170</v>
      </c>
      <c r="AP12" s="40">
        <v>196</v>
      </c>
      <c r="AQ12" s="15">
        <v>175</v>
      </c>
      <c r="AR12" s="16">
        <v>215</v>
      </c>
      <c r="AS12" s="17">
        <v>245</v>
      </c>
      <c r="AT12" s="38">
        <v>110</v>
      </c>
      <c r="AU12" s="39">
        <v>155</v>
      </c>
      <c r="AV12" s="40">
        <v>200</v>
      </c>
      <c r="AW12" s="15">
        <v>200</v>
      </c>
      <c r="AX12" s="16">
        <v>230</v>
      </c>
      <c r="AY12" s="17">
        <v>260</v>
      </c>
    </row>
    <row r="13" spans="1:51" ht="39.950000000000003" customHeight="1" x14ac:dyDescent="0.25">
      <c r="A13" s="22" t="s">
        <v>0</v>
      </c>
      <c r="B13" s="153" t="s">
        <v>118</v>
      </c>
      <c r="C13" s="153" t="s">
        <v>121</v>
      </c>
      <c r="D13" s="30">
        <f>D10*0.225</f>
        <v>13.725</v>
      </c>
      <c r="E13" s="80">
        <f t="shared" ref="E13:AY13" si="2">E10*0.225</f>
        <v>15.75</v>
      </c>
      <c r="F13" s="31">
        <f t="shared" si="2"/>
        <v>19.574999999999999</v>
      </c>
      <c r="G13" s="10">
        <f t="shared" si="2"/>
        <v>9.9</v>
      </c>
      <c r="H13" s="81">
        <f t="shared" si="2"/>
        <v>13.05</v>
      </c>
      <c r="I13" s="11">
        <f t="shared" si="2"/>
        <v>15.975</v>
      </c>
      <c r="J13" s="30">
        <f t="shared" si="2"/>
        <v>14.175000000000001</v>
      </c>
      <c r="K13" s="80">
        <f t="shared" si="2"/>
        <v>16.875</v>
      </c>
      <c r="L13" s="31">
        <f t="shared" si="2"/>
        <v>20.475000000000001</v>
      </c>
      <c r="M13" s="10">
        <f t="shared" si="2"/>
        <v>12.825000000000001</v>
      </c>
      <c r="N13" s="81">
        <f t="shared" si="2"/>
        <v>16.875</v>
      </c>
      <c r="O13" s="11">
        <f t="shared" si="2"/>
        <v>19.350000000000001</v>
      </c>
      <c r="P13" s="30">
        <f t="shared" si="2"/>
        <v>12.825000000000001</v>
      </c>
      <c r="Q13" s="80">
        <f t="shared" si="2"/>
        <v>16.875</v>
      </c>
      <c r="R13" s="31">
        <f t="shared" si="2"/>
        <v>19.350000000000001</v>
      </c>
      <c r="S13" s="10">
        <f t="shared" si="2"/>
        <v>14.85</v>
      </c>
      <c r="T13" s="81">
        <f t="shared" si="2"/>
        <v>18</v>
      </c>
      <c r="U13" s="11">
        <f t="shared" si="2"/>
        <v>21.375</v>
      </c>
      <c r="V13" s="30">
        <f t="shared" si="2"/>
        <v>16.425000000000001</v>
      </c>
      <c r="W13" s="80">
        <f t="shared" si="2"/>
        <v>18.45</v>
      </c>
      <c r="X13" s="31">
        <f t="shared" si="2"/>
        <v>22.95</v>
      </c>
      <c r="Y13" s="10">
        <f t="shared" si="2"/>
        <v>19.8</v>
      </c>
      <c r="Z13" s="81">
        <f t="shared" si="2"/>
        <v>23.625</v>
      </c>
      <c r="AA13" s="11">
        <f t="shared" si="2"/>
        <v>27.45</v>
      </c>
      <c r="AB13" s="30">
        <f t="shared" si="2"/>
        <v>29.25</v>
      </c>
      <c r="AC13" s="80">
        <f t="shared" si="2"/>
        <v>36</v>
      </c>
      <c r="AD13" s="31">
        <f t="shared" si="2"/>
        <v>46.125</v>
      </c>
      <c r="AE13" s="10">
        <f t="shared" si="2"/>
        <v>30.375</v>
      </c>
      <c r="AF13" s="81">
        <f t="shared" si="2"/>
        <v>36</v>
      </c>
      <c r="AG13" s="11">
        <f t="shared" si="2"/>
        <v>42.75</v>
      </c>
      <c r="AH13" s="30">
        <f t="shared" si="2"/>
        <v>32.4</v>
      </c>
      <c r="AI13" s="80">
        <f t="shared" si="2"/>
        <v>38.25</v>
      </c>
      <c r="AJ13" s="31">
        <f t="shared" si="2"/>
        <v>45</v>
      </c>
      <c r="AK13" s="10">
        <f t="shared" si="2"/>
        <v>39.375</v>
      </c>
      <c r="AL13" s="81">
        <f t="shared" si="2"/>
        <v>40.5</v>
      </c>
      <c r="AM13" s="11">
        <f t="shared" si="2"/>
        <v>56.25</v>
      </c>
      <c r="AN13" s="30">
        <f t="shared" si="2"/>
        <v>39.375</v>
      </c>
      <c r="AO13" s="80">
        <f t="shared" si="2"/>
        <v>48.375</v>
      </c>
      <c r="AP13" s="31">
        <f t="shared" si="2"/>
        <v>54.45</v>
      </c>
      <c r="AQ13" s="10">
        <f t="shared" si="2"/>
        <v>39.375</v>
      </c>
      <c r="AR13" s="81">
        <f t="shared" si="2"/>
        <v>47.25</v>
      </c>
      <c r="AS13" s="11">
        <f t="shared" si="2"/>
        <v>55.125</v>
      </c>
      <c r="AT13" s="30">
        <f t="shared" si="2"/>
        <v>45</v>
      </c>
      <c r="AU13" s="80">
        <f t="shared" si="2"/>
        <v>56.25</v>
      </c>
      <c r="AV13" s="31">
        <f t="shared" si="2"/>
        <v>72</v>
      </c>
      <c r="AW13" s="10">
        <f t="shared" si="2"/>
        <v>55.125</v>
      </c>
      <c r="AX13" s="81">
        <f t="shared" si="2"/>
        <v>65.25</v>
      </c>
      <c r="AY13" s="11">
        <f t="shared" si="2"/>
        <v>75.375</v>
      </c>
    </row>
    <row r="14" spans="1:51" ht="39.950000000000003" customHeight="1" x14ac:dyDescent="0.25">
      <c r="A14" s="21" t="s">
        <v>130</v>
      </c>
      <c r="B14" s="154"/>
      <c r="C14" s="154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38"/>
      <c r="W14" s="39"/>
      <c r="X14" s="40"/>
      <c r="Y14" s="15"/>
      <c r="Z14" s="16"/>
      <c r="AA14" s="17"/>
      <c r="AB14" s="38"/>
      <c r="AC14" s="39"/>
      <c r="AD14" s="40"/>
      <c r="AE14" s="15"/>
      <c r="AF14" s="16"/>
      <c r="AG14" s="17"/>
      <c r="AH14" s="38"/>
      <c r="AI14" s="39"/>
      <c r="AJ14" s="40"/>
      <c r="AK14" s="15"/>
      <c r="AL14" s="16"/>
      <c r="AM14" s="17"/>
      <c r="AN14" s="38"/>
      <c r="AO14" s="39"/>
      <c r="AP14" s="40"/>
      <c r="AQ14" s="15"/>
      <c r="AR14" s="16"/>
      <c r="AS14" s="17"/>
      <c r="AT14" s="38"/>
      <c r="AU14" s="39"/>
      <c r="AV14" s="40"/>
      <c r="AW14" s="15"/>
      <c r="AX14" s="16"/>
      <c r="AY14" s="17"/>
    </row>
    <row r="15" spans="1:51" ht="39.950000000000003" customHeight="1" thickBot="1" x14ac:dyDescent="0.3">
      <c r="A15" s="23" t="s">
        <v>1</v>
      </c>
      <c r="B15" s="155"/>
      <c r="C15" s="155"/>
      <c r="D15" s="82">
        <f>D12*0.225</f>
        <v>8.7750000000000004</v>
      </c>
      <c r="E15" s="83">
        <f t="shared" ref="E15:AY15" si="3">E12*0.225</f>
        <v>10.125</v>
      </c>
      <c r="F15" s="84">
        <f t="shared" si="3"/>
        <v>12.6</v>
      </c>
      <c r="G15" s="85">
        <f t="shared" si="3"/>
        <v>8.7750000000000004</v>
      </c>
      <c r="H15" s="86">
        <f t="shared" si="3"/>
        <v>9.6750000000000007</v>
      </c>
      <c r="I15" s="87">
        <f t="shared" si="3"/>
        <v>10.575000000000001</v>
      </c>
      <c r="J15" s="82">
        <f t="shared" si="3"/>
        <v>9.2249999999999996</v>
      </c>
      <c r="K15" s="83">
        <f t="shared" si="3"/>
        <v>11.25</v>
      </c>
      <c r="L15" s="84">
        <f t="shared" si="3"/>
        <v>15.075000000000001</v>
      </c>
      <c r="M15" s="85">
        <f t="shared" si="3"/>
        <v>9.2249999999999996</v>
      </c>
      <c r="N15" s="86">
        <f t="shared" si="3"/>
        <v>12.375</v>
      </c>
      <c r="O15" s="87">
        <f t="shared" si="3"/>
        <v>15.075000000000001</v>
      </c>
      <c r="P15" s="82">
        <f t="shared" si="3"/>
        <v>9.2249999999999996</v>
      </c>
      <c r="Q15" s="83">
        <f t="shared" si="3"/>
        <v>12.375</v>
      </c>
      <c r="R15" s="84">
        <f t="shared" si="3"/>
        <v>15.075000000000001</v>
      </c>
      <c r="S15" s="85">
        <f t="shared" si="3"/>
        <v>10.125</v>
      </c>
      <c r="T15" s="86">
        <f t="shared" si="3"/>
        <v>12.375</v>
      </c>
      <c r="U15" s="87">
        <f t="shared" si="3"/>
        <v>14.625</v>
      </c>
      <c r="V15" s="82">
        <f t="shared" si="3"/>
        <v>12.15</v>
      </c>
      <c r="W15" s="83">
        <f t="shared" si="3"/>
        <v>13.5</v>
      </c>
      <c r="X15" s="84">
        <f t="shared" si="3"/>
        <v>17.100000000000001</v>
      </c>
      <c r="Y15" s="85">
        <f t="shared" si="3"/>
        <v>14.4</v>
      </c>
      <c r="Z15" s="86">
        <f t="shared" si="3"/>
        <v>16.2</v>
      </c>
      <c r="AA15" s="87">
        <f t="shared" si="3"/>
        <v>19.8</v>
      </c>
      <c r="AB15" s="82">
        <f t="shared" si="3"/>
        <v>24.75</v>
      </c>
      <c r="AC15" s="83">
        <f t="shared" si="3"/>
        <v>28.125</v>
      </c>
      <c r="AD15" s="84">
        <f t="shared" si="3"/>
        <v>35.1</v>
      </c>
      <c r="AE15" s="85">
        <f t="shared" si="3"/>
        <v>24.75</v>
      </c>
      <c r="AF15" s="86">
        <f t="shared" si="3"/>
        <v>28.125</v>
      </c>
      <c r="AG15" s="87">
        <f t="shared" si="3"/>
        <v>33.75</v>
      </c>
      <c r="AH15" s="82">
        <f t="shared" si="3"/>
        <v>25.875</v>
      </c>
      <c r="AI15" s="83">
        <f t="shared" si="3"/>
        <v>30.375</v>
      </c>
      <c r="AJ15" s="84">
        <f t="shared" si="3"/>
        <v>34.875</v>
      </c>
      <c r="AK15" s="85">
        <f t="shared" si="3"/>
        <v>29.925000000000001</v>
      </c>
      <c r="AL15" s="86">
        <f t="shared" si="3"/>
        <v>32.625</v>
      </c>
      <c r="AM15" s="87">
        <f t="shared" si="3"/>
        <v>41.175000000000004</v>
      </c>
      <c r="AN15" s="82">
        <f t="shared" si="3"/>
        <v>34.875</v>
      </c>
      <c r="AO15" s="83">
        <f t="shared" si="3"/>
        <v>38.25</v>
      </c>
      <c r="AP15" s="84">
        <f t="shared" si="3"/>
        <v>44.1</v>
      </c>
      <c r="AQ15" s="85">
        <f t="shared" si="3"/>
        <v>39.375</v>
      </c>
      <c r="AR15" s="86">
        <f t="shared" si="3"/>
        <v>48.375</v>
      </c>
      <c r="AS15" s="87">
        <f t="shared" si="3"/>
        <v>55.125</v>
      </c>
      <c r="AT15" s="82">
        <f t="shared" si="3"/>
        <v>24.75</v>
      </c>
      <c r="AU15" s="83">
        <f t="shared" si="3"/>
        <v>34.875</v>
      </c>
      <c r="AV15" s="84">
        <f t="shared" si="3"/>
        <v>45</v>
      </c>
      <c r="AW15" s="85">
        <f t="shared" si="3"/>
        <v>45</v>
      </c>
      <c r="AX15" s="86">
        <f t="shared" si="3"/>
        <v>51.75</v>
      </c>
      <c r="AY15" s="87">
        <f t="shared" si="3"/>
        <v>58.5</v>
      </c>
    </row>
    <row r="16" spans="1:51" ht="39.950000000000003" customHeight="1" thickBot="1" x14ac:dyDescent="0.3">
      <c r="A16" s="79" t="s">
        <v>0</v>
      </c>
      <c r="B16" s="156" t="s">
        <v>123</v>
      </c>
      <c r="C16" s="155" t="s">
        <v>13</v>
      </c>
      <c r="D16" s="38">
        <v>47</v>
      </c>
      <c r="E16" s="41">
        <v>55</v>
      </c>
      <c r="F16" s="40">
        <v>62</v>
      </c>
      <c r="G16" s="15">
        <v>25</v>
      </c>
      <c r="H16" s="18">
        <v>35</v>
      </c>
      <c r="I16" s="17">
        <v>45</v>
      </c>
      <c r="J16" s="38">
        <v>42</v>
      </c>
      <c r="K16" s="41">
        <v>53</v>
      </c>
      <c r="L16" s="40">
        <v>71</v>
      </c>
      <c r="M16" s="15">
        <v>29</v>
      </c>
      <c r="N16" s="18">
        <v>40</v>
      </c>
      <c r="O16" s="17">
        <v>59</v>
      </c>
      <c r="P16" s="38">
        <v>29</v>
      </c>
      <c r="Q16" s="41">
        <v>40</v>
      </c>
      <c r="R16" s="40">
        <v>59</v>
      </c>
      <c r="S16" s="15">
        <v>34</v>
      </c>
      <c r="T16" s="18">
        <v>40</v>
      </c>
      <c r="U16" s="17">
        <v>47</v>
      </c>
      <c r="V16" s="38">
        <v>40</v>
      </c>
      <c r="W16" s="41">
        <v>47</v>
      </c>
      <c r="X16" s="40">
        <v>64</v>
      </c>
      <c r="Y16" s="15">
        <v>38</v>
      </c>
      <c r="Z16" s="18">
        <v>45</v>
      </c>
      <c r="AA16" s="17">
        <v>57</v>
      </c>
      <c r="AB16" s="38">
        <v>40</v>
      </c>
      <c r="AC16" s="41">
        <v>45</v>
      </c>
      <c r="AD16" s="40">
        <v>61</v>
      </c>
      <c r="AE16" s="15">
        <v>40</v>
      </c>
      <c r="AF16" s="18">
        <v>45</v>
      </c>
      <c r="AG16" s="17">
        <v>60</v>
      </c>
      <c r="AH16" s="38">
        <v>40</v>
      </c>
      <c r="AI16" s="41">
        <v>50</v>
      </c>
      <c r="AJ16" s="40">
        <v>60</v>
      </c>
      <c r="AK16" s="15">
        <v>35</v>
      </c>
      <c r="AL16" s="18">
        <v>45</v>
      </c>
      <c r="AM16" s="17">
        <v>55</v>
      </c>
      <c r="AN16" s="38">
        <v>42</v>
      </c>
      <c r="AO16" s="41">
        <v>54</v>
      </c>
      <c r="AP16" s="40">
        <v>67</v>
      </c>
      <c r="AQ16" s="15">
        <v>37</v>
      </c>
      <c r="AR16" s="18">
        <v>48</v>
      </c>
      <c r="AS16" s="17">
        <v>61</v>
      </c>
      <c r="AT16" s="38">
        <v>12</v>
      </c>
      <c r="AU16" s="41">
        <v>20</v>
      </c>
      <c r="AV16" s="40">
        <v>35</v>
      </c>
      <c r="AW16" s="15">
        <v>37</v>
      </c>
      <c r="AX16" s="18">
        <v>48</v>
      </c>
      <c r="AY16" s="17">
        <v>61</v>
      </c>
    </row>
    <row r="17" spans="1:51" ht="39.950000000000003" customHeight="1" thickBot="1" x14ac:dyDescent="0.3">
      <c r="A17" s="21" t="s">
        <v>131</v>
      </c>
      <c r="B17" s="157"/>
      <c r="C17" s="152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  <c r="Y17" s="15"/>
      <c r="Z17" s="18"/>
      <c r="AA17" s="17"/>
      <c r="AB17" s="38"/>
      <c r="AC17" s="41"/>
      <c r="AD17" s="40"/>
      <c r="AE17" s="15"/>
      <c r="AF17" s="18"/>
      <c r="AG17" s="17"/>
      <c r="AH17" s="38"/>
      <c r="AI17" s="41"/>
      <c r="AJ17" s="40"/>
      <c r="AK17" s="15"/>
      <c r="AL17" s="18"/>
      <c r="AM17" s="17"/>
      <c r="AN17" s="38"/>
      <c r="AO17" s="41"/>
      <c r="AP17" s="40"/>
      <c r="AQ17" s="15"/>
      <c r="AR17" s="18"/>
      <c r="AS17" s="17"/>
      <c r="AT17" s="38"/>
      <c r="AU17" s="41"/>
      <c r="AV17" s="40"/>
      <c r="AW17" s="15"/>
      <c r="AX17" s="18"/>
      <c r="AY17" s="17"/>
    </row>
    <row r="18" spans="1:51" ht="39.950000000000003" customHeight="1" thickBot="1" x14ac:dyDescent="0.3">
      <c r="A18" s="24" t="s">
        <v>1</v>
      </c>
      <c r="B18" s="158"/>
      <c r="C18" s="152"/>
      <c r="D18" s="38">
        <v>52</v>
      </c>
      <c r="E18" s="41">
        <v>60</v>
      </c>
      <c r="F18" s="40">
        <v>68</v>
      </c>
      <c r="G18" s="15" t="s">
        <v>75</v>
      </c>
      <c r="H18" s="18">
        <v>50</v>
      </c>
      <c r="I18" s="17">
        <v>64</v>
      </c>
      <c r="J18" s="38">
        <v>45</v>
      </c>
      <c r="K18" s="41">
        <v>59</v>
      </c>
      <c r="L18" s="40">
        <v>74</v>
      </c>
      <c r="M18" s="15">
        <v>39</v>
      </c>
      <c r="N18" s="18">
        <v>55</v>
      </c>
      <c r="O18" s="17">
        <v>72</v>
      </c>
      <c r="P18" s="38">
        <v>39</v>
      </c>
      <c r="Q18" s="41">
        <v>55</v>
      </c>
      <c r="R18" s="40">
        <v>72</v>
      </c>
      <c r="S18" s="15">
        <v>42</v>
      </c>
      <c r="T18" s="18">
        <v>55</v>
      </c>
      <c r="U18" s="17">
        <v>70</v>
      </c>
      <c r="V18" s="38">
        <v>50</v>
      </c>
      <c r="W18" s="41">
        <v>59</v>
      </c>
      <c r="X18" s="40">
        <v>73</v>
      </c>
      <c r="Y18" s="15">
        <v>47</v>
      </c>
      <c r="Z18" s="18">
        <v>55</v>
      </c>
      <c r="AA18" s="17">
        <v>68</v>
      </c>
      <c r="AB18" s="38">
        <v>50</v>
      </c>
      <c r="AC18" s="41">
        <v>60</v>
      </c>
      <c r="AD18" s="40">
        <v>75</v>
      </c>
      <c r="AE18" s="15">
        <v>50</v>
      </c>
      <c r="AF18" s="18">
        <v>60</v>
      </c>
      <c r="AG18" s="17">
        <v>70</v>
      </c>
      <c r="AH18" s="38">
        <v>55</v>
      </c>
      <c r="AI18" s="41">
        <v>65</v>
      </c>
      <c r="AJ18" s="40">
        <v>75</v>
      </c>
      <c r="AK18" s="15">
        <v>43</v>
      </c>
      <c r="AL18" s="18">
        <v>55</v>
      </c>
      <c r="AM18" s="17">
        <v>61</v>
      </c>
      <c r="AN18" s="38">
        <v>55</v>
      </c>
      <c r="AO18" s="41">
        <v>65</v>
      </c>
      <c r="AP18" s="40">
        <v>76</v>
      </c>
      <c r="AQ18" s="15">
        <v>56</v>
      </c>
      <c r="AR18" s="18">
        <v>67</v>
      </c>
      <c r="AS18" s="17">
        <v>82</v>
      </c>
      <c r="AT18" s="38">
        <v>35</v>
      </c>
      <c r="AU18" s="41">
        <v>50</v>
      </c>
      <c r="AV18" s="40">
        <v>65</v>
      </c>
      <c r="AW18" s="15">
        <v>47</v>
      </c>
      <c r="AX18" s="18">
        <v>58</v>
      </c>
      <c r="AY18" s="17">
        <v>73</v>
      </c>
    </row>
    <row r="19" spans="1:51" ht="48.75" thickBot="1" x14ac:dyDescent="0.3">
      <c r="A19" s="20" t="s">
        <v>141</v>
      </c>
      <c r="B19" s="53" t="s">
        <v>124</v>
      </c>
      <c r="C19" s="52" t="s">
        <v>13</v>
      </c>
      <c r="D19" s="42"/>
      <c r="E19" s="43"/>
      <c r="F19" s="44"/>
      <c r="G19" s="7"/>
      <c r="H19" s="9"/>
      <c r="I19" s="8"/>
      <c r="J19" s="42"/>
      <c r="K19" s="43"/>
      <c r="L19" s="44"/>
      <c r="M19" s="7"/>
      <c r="N19" s="9"/>
      <c r="O19" s="8"/>
      <c r="P19" s="42"/>
      <c r="Q19" s="43"/>
      <c r="R19" s="44"/>
      <c r="S19" s="7"/>
      <c r="T19" s="9"/>
      <c r="U19" s="8"/>
      <c r="V19" s="42"/>
      <c r="W19" s="43"/>
      <c r="X19" s="44"/>
      <c r="Y19" s="7"/>
      <c r="Z19" s="9"/>
      <c r="AA19" s="8"/>
      <c r="AB19" s="42"/>
      <c r="AC19" s="43"/>
      <c r="AD19" s="44"/>
      <c r="AE19" s="7"/>
      <c r="AF19" s="9"/>
      <c r="AG19" s="8"/>
      <c r="AH19" s="42"/>
      <c r="AI19" s="43"/>
      <c r="AJ19" s="44"/>
      <c r="AK19" s="7"/>
      <c r="AL19" s="9"/>
      <c r="AM19" s="8"/>
      <c r="AN19" s="42"/>
      <c r="AO19" s="43"/>
      <c r="AP19" s="44"/>
      <c r="AQ19" s="7">
        <v>1300</v>
      </c>
      <c r="AR19" s="9">
        <v>1450</v>
      </c>
      <c r="AS19" s="8">
        <v>1600</v>
      </c>
      <c r="AT19" s="42">
        <v>1300</v>
      </c>
      <c r="AU19" s="43">
        <v>1450</v>
      </c>
      <c r="AV19" s="44">
        <v>1600</v>
      </c>
      <c r="AW19" s="7">
        <v>1300</v>
      </c>
      <c r="AX19" s="9">
        <v>1550</v>
      </c>
      <c r="AY19" s="8">
        <v>1700</v>
      </c>
    </row>
    <row r="20" spans="1:51" ht="48.75" thickBot="1" x14ac:dyDescent="0.3">
      <c r="A20" s="20" t="s">
        <v>142</v>
      </c>
      <c r="B20" s="53" t="s">
        <v>124</v>
      </c>
      <c r="C20" s="52" t="s">
        <v>13</v>
      </c>
      <c r="D20" s="45"/>
      <c r="E20" s="46"/>
      <c r="F20" s="47"/>
      <c r="G20" s="3"/>
      <c r="H20" s="5"/>
      <c r="I20" s="4"/>
      <c r="J20" s="45"/>
      <c r="K20" s="46"/>
      <c r="L20" s="47"/>
      <c r="M20" s="3"/>
      <c r="N20" s="5"/>
      <c r="O20" s="4"/>
      <c r="P20" s="45"/>
      <c r="Q20" s="46"/>
      <c r="R20" s="47"/>
      <c r="S20" s="3"/>
      <c r="T20" s="5"/>
      <c r="U20" s="4"/>
      <c r="V20" s="45"/>
      <c r="W20" s="46"/>
      <c r="X20" s="47"/>
      <c r="Y20" s="3"/>
      <c r="Z20" s="5"/>
      <c r="AA20" s="4"/>
      <c r="AB20" s="45"/>
      <c r="AC20" s="46"/>
      <c r="AD20" s="47"/>
      <c r="AE20" s="3"/>
      <c r="AF20" s="5"/>
      <c r="AG20" s="4"/>
      <c r="AH20" s="45"/>
      <c r="AI20" s="46"/>
      <c r="AJ20" s="47"/>
      <c r="AK20" s="3"/>
      <c r="AL20" s="5"/>
      <c r="AM20" s="4"/>
      <c r="AN20" s="45"/>
      <c r="AO20" s="46"/>
      <c r="AP20" s="47"/>
      <c r="AQ20" s="3"/>
      <c r="AR20" s="5"/>
      <c r="AS20" s="4"/>
      <c r="AT20" s="45">
        <v>950</v>
      </c>
      <c r="AU20" s="46">
        <v>1160</v>
      </c>
      <c r="AV20" s="47">
        <v>1370</v>
      </c>
      <c r="AW20" s="3"/>
      <c r="AX20" s="5"/>
      <c r="AY20" s="4"/>
    </row>
    <row r="21" spans="1:51" ht="39" thickBot="1" x14ac:dyDescent="0.3">
      <c r="A21" s="20" t="s">
        <v>143</v>
      </c>
      <c r="B21" s="54" t="s">
        <v>56</v>
      </c>
      <c r="C21" s="52" t="s">
        <v>14</v>
      </c>
      <c r="D21" s="42">
        <v>450</v>
      </c>
      <c r="E21" s="43">
        <v>570</v>
      </c>
      <c r="F21" s="44">
        <v>690</v>
      </c>
      <c r="G21" s="7">
        <v>260</v>
      </c>
      <c r="H21" s="9">
        <v>345</v>
      </c>
      <c r="I21" s="8">
        <v>430</v>
      </c>
      <c r="J21" s="42">
        <v>370</v>
      </c>
      <c r="K21" s="43">
        <v>470</v>
      </c>
      <c r="L21" s="44">
        <v>570</v>
      </c>
      <c r="M21" s="7">
        <v>210</v>
      </c>
      <c r="N21" s="9">
        <v>280</v>
      </c>
      <c r="O21" s="8">
        <v>350</v>
      </c>
      <c r="P21" s="42">
        <v>210</v>
      </c>
      <c r="Q21" s="43">
        <v>280</v>
      </c>
      <c r="R21" s="44">
        <v>350</v>
      </c>
      <c r="S21" s="7">
        <v>170</v>
      </c>
      <c r="T21" s="9">
        <v>220</v>
      </c>
      <c r="U21" s="8">
        <v>260</v>
      </c>
      <c r="V21" s="42">
        <v>125</v>
      </c>
      <c r="W21" s="43">
        <v>160</v>
      </c>
      <c r="X21" s="44">
        <v>200</v>
      </c>
      <c r="Y21" s="7">
        <v>110</v>
      </c>
      <c r="Z21" s="9">
        <v>150</v>
      </c>
      <c r="AA21" s="8">
        <v>190</v>
      </c>
      <c r="AB21" s="42">
        <v>75</v>
      </c>
      <c r="AC21" s="43">
        <v>125</v>
      </c>
      <c r="AD21" s="44">
        <v>175</v>
      </c>
      <c r="AE21" s="7">
        <v>55</v>
      </c>
      <c r="AF21" s="9">
        <v>75</v>
      </c>
      <c r="AG21" s="8">
        <v>95</v>
      </c>
      <c r="AH21" s="42">
        <v>60</v>
      </c>
      <c r="AI21" s="43">
        <v>75</v>
      </c>
      <c r="AJ21" s="44">
        <v>95</v>
      </c>
      <c r="AK21" s="7"/>
      <c r="AL21" s="9"/>
      <c r="AM21" s="8"/>
      <c r="AN21" s="42">
        <v>30</v>
      </c>
      <c r="AO21" s="43">
        <v>40</v>
      </c>
      <c r="AP21" s="44">
        <v>50</v>
      </c>
      <c r="AQ21" s="7">
        <v>50</v>
      </c>
      <c r="AR21" s="9">
        <v>65</v>
      </c>
      <c r="AS21" s="8">
        <v>80</v>
      </c>
      <c r="AT21" s="42"/>
      <c r="AU21" s="43"/>
      <c r="AV21" s="44"/>
      <c r="AW21" s="7">
        <v>20</v>
      </c>
      <c r="AX21" s="9">
        <v>40</v>
      </c>
      <c r="AY21" s="8">
        <v>65</v>
      </c>
    </row>
    <row r="22" spans="1:51" ht="40.5" customHeight="1" thickBot="1" x14ac:dyDescent="0.3">
      <c r="A22" s="20" t="s">
        <v>125</v>
      </c>
      <c r="B22" s="54" t="s">
        <v>126</v>
      </c>
      <c r="C22" s="52" t="s">
        <v>127</v>
      </c>
      <c r="D22" s="88">
        <f>D21*0.1968426</f>
        <v>88.579170000000005</v>
      </c>
      <c r="E22" s="89">
        <f t="shared" ref="E22:AS22" si="4">E21*0.1968426</f>
        <v>112.200282</v>
      </c>
      <c r="F22" s="90">
        <f t="shared" si="4"/>
        <v>135.821394</v>
      </c>
      <c r="G22" s="91">
        <f t="shared" si="4"/>
        <v>51.179076000000002</v>
      </c>
      <c r="H22" s="92">
        <f t="shared" si="4"/>
        <v>67.910696999999999</v>
      </c>
      <c r="I22" s="93">
        <f t="shared" si="4"/>
        <v>84.642318000000003</v>
      </c>
      <c r="J22" s="88">
        <f t="shared" si="4"/>
        <v>72.831761999999998</v>
      </c>
      <c r="K22" s="89">
        <f t="shared" si="4"/>
        <v>92.516022000000007</v>
      </c>
      <c r="L22" s="90">
        <f t="shared" si="4"/>
        <v>112.200282</v>
      </c>
      <c r="M22" s="91">
        <f t="shared" si="4"/>
        <v>41.336946000000005</v>
      </c>
      <c r="N22" s="92">
        <f t="shared" si="4"/>
        <v>55.115928000000004</v>
      </c>
      <c r="O22" s="93">
        <f t="shared" si="4"/>
        <v>68.894909999999996</v>
      </c>
      <c r="P22" s="88">
        <f t="shared" si="4"/>
        <v>41.336946000000005</v>
      </c>
      <c r="Q22" s="89">
        <f t="shared" si="4"/>
        <v>55.115928000000004</v>
      </c>
      <c r="R22" s="90">
        <f t="shared" si="4"/>
        <v>68.894909999999996</v>
      </c>
      <c r="S22" s="91">
        <f t="shared" si="4"/>
        <v>33.463242000000001</v>
      </c>
      <c r="T22" s="92">
        <f t="shared" si="4"/>
        <v>43.305371999999998</v>
      </c>
      <c r="U22" s="93">
        <f t="shared" si="4"/>
        <v>51.179076000000002</v>
      </c>
      <c r="V22" s="88">
        <f t="shared" si="4"/>
        <v>24.605325000000001</v>
      </c>
      <c r="W22" s="89">
        <f t="shared" si="4"/>
        <v>31.494816</v>
      </c>
      <c r="X22" s="90">
        <f t="shared" si="4"/>
        <v>39.368520000000004</v>
      </c>
      <c r="Y22" s="91">
        <f t="shared" si="4"/>
        <v>21.652685999999999</v>
      </c>
      <c r="Z22" s="92">
        <f t="shared" si="4"/>
        <v>29.526389999999999</v>
      </c>
      <c r="AA22" s="93">
        <f t="shared" si="4"/>
        <v>37.400094000000003</v>
      </c>
      <c r="AB22" s="88">
        <f t="shared" si="4"/>
        <v>14.763195</v>
      </c>
      <c r="AC22" s="89">
        <f t="shared" si="4"/>
        <v>24.605325000000001</v>
      </c>
      <c r="AD22" s="90">
        <f t="shared" si="4"/>
        <v>34.447454999999998</v>
      </c>
      <c r="AE22" s="91">
        <f t="shared" si="4"/>
        <v>10.826343</v>
      </c>
      <c r="AF22" s="92">
        <f t="shared" si="4"/>
        <v>14.763195</v>
      </c>
      <c r="AG22" s="93">
        <f t="shared" si="4"/>
        <v>18.700047000000001</v>
      </c>
      <c r="AH22" s="88">
        <f t="shared" si="4"/>
        <v>11.810556</v>
      </c>
      <c r="AI22" s="89">
        <f t="shared" si="4"/>
        <v>14.763195</v>
      </c>
      <c r="AJ22" s="90">
        <f t="shared" si="4"/>
        <v>18.700047000000001</v>
      </c>
      <c r="AK22" s="91"/>
      <c r="AL22" s="92"/>
      <c r="AM22" s="93"/>
      <c r="AN22" s="88">
        <f t="shared" si="4"/>
        <v>5.905278</v>
      </c>
      <c r="AO22" s="89">
        <f t="shared" si="4"/>
        <v>7.873704</v>
      </c>
      <c r="AP22" s="90">
        <f t="shared" si="4"/>
        <v>9.8421300000000009</v>
      </c>
      <c r="AQ22" s="91">
        <f t="shared" si="4"/>
        <v>9.8421300000000009</v>
      </c>
      <c r="AR22" s="92">
        <f t="shared" si="4"/>
        <v>12.794769000000001</v>
      </c>
      <c r="AS22" s="93">
        <f t="shared" si="4"/>
        <v>15.747408</v>
      </c>
      <c r="AT22" s="88"/>
      <c r="AU22" s="89"/>
      <c r="AV22" s="90"/>
      <c r="AW22" s="91">
        <f t="shared" ref="AW22" si="5">AW21*0.1968426</f>
        <v>3.936852</v>
      </c>
      <c r="AX22" s="92">
        <f t="shared" ref="AX22" si="6">AX21*0.1968426</f>
        <v>7.873704</v>
      </c>
      <c r="AY22" s="93">
        <f t="shared" ref="AY22" si="7">AY21*0.1968426</f>
        <v>12.794769000000001</v>
      </c>
    </row>
    <row r="23" spans="1:51" ht="39.950000000000003" customHeight="1" thickBot="1" x14ac:dyDescent="0.3">
      <c r="A23" s="20" t="s">
        <v>2</v>
      </c>
      <c r="B23" s="19"/>
      <c r="C23" s="2" t="s">
        <v>15</v>
      </c>
      <c r="D23" s="94"/>
      <c r="E23" s="95"/>
      <c r="F23" s="96"/>
      <c r="G23" s="97"/>
      <c r="H23" s="98"/>
      <c r="I23" s="99"/>
      <c r="J23" s="48">
        <v>10</v>
      </c>
      <c r="K23" s="49">
        <v>23</v>
      </c>
      <c r="L23" s="50">
        <v>55</v>
      </c>
      <c r="M23" s="97"/>
      <c r="N23" s="98"/>
      <c r="O23" s="99"/>
      <c r="P23" s="94"/>
      <c r="Q23" s="95"/>
      <c r="R23" s="96"/>
      <c r="S23" s="97">
        <v>23</v>
      </c>
      <c r="T23" s="98">
        <v>38</v>
      </c>
      <c r="U23" s="99">
        <v>42</v>
      </c>
      <c r="V23" s="94"/>
      <c r="W23" s="95"/>
      <c r="X23" s="96"/>
      <c r="Y23" s="97"/>
      <c r="Z23" s="98"/>
      <c r="AA23" s="99"/>
      <c r="AB23" s="94"/>
      <c r="AC23" s="95"/>
      <c r="AD23" s="96"/>
      <c r="AE23" s="97"/>
      <c r="AF23" s="98"/>
      <c r="AG23" s="99"/>
      <c r="AH23" s="94"/>
      <c r="AI23" s="95"/>
      <c r="AJ23" s="96"/>
      <c r="AK23" s="97"/>
      <c r="AL23" s="98"/>
      <c r="AM23" s="99"/>
      <c r="AN23" s="94"/>
      <c r="AO23" s="95"/>
      <c r="AP23" s="96"/>
      <c r="AQ23" s="97"/>
      <c r="AR23" s="98"/>
      <c r="AS23" s="99"/>
      <c r="AT23" s="94"/>
      <c r="AU23" s="95"/>
      <c r="AV23" s="96"/>
      <c r="AW23" s="97"/>
      <c r="AX23" s="98"/>
      <c r="AY23" s="99"/>
    </row>
    <row r="27" spans="1:51" x14ac:dyDescent="0.25">
      <c r="AE27" s="149" t="s">
        <v>45</v>
      </c>
      <c r="AF27" s="149"/>
      <c r="AG27" s="149"/>
      <c r="AH27" s="149"/>
      <c r="AI27" s="149" t="s">
        <v>46</v>
      </c>
      <c r="AJ27" s="149"/>
      <c r="AK27" s="149"/>
      <c r="AL27" s="149"/>
    </row>
    <row r="28" spans="1:51" x14ac:dyDescent="0.25">
      <c r="AE28" s="149"/>
      <c r="AF28" s="149"/>
      <c r="AG28" s="149"/>
      <c r="AH28" s="149"/>
      <c r="AI28" s="149"/>
      <c r="AJ28" s="149"/>
      <c r="AK28" s="149"/>
      <c r="AL28" s="149"/>
    </row>
    <row r="29" spans="1:51" x14ac:dyDescent="0.25">
      <c r="AE29" s="149"/>
      <c r="AF29" s="149"/>
      <c r="AG29" s="149"/>
      <c r="AH29" s="149"/>
      <c r="AI29" s="149"/>
      <c r="AJ29" s="149"/>
      <c r="AK29" s="149"/>
      <c r="AL29" s="149"/>
    </row>
    <row r="30" spans="1:51" x14ac:dyDescent="0.25">
      <c r="AE30" s="140" t="s">
        <v>47</v>
      </c>
      <c r="AF30" s="140"/>
      <c r="AG30" s="140"/>
      <c r="AH30" s="140"/>
      <c r="AI30" s="140" t="s">
        <v>48</v>
      </c>
      <c r="AJ30" s="140"/>
      <c r="AK30" s="140"/>
      <c r="AL30" s="140"/>
    </row>
    <row r="31" spans="1:51" x14ac:dyDescent="0.25">
      <c r="AE31" s="140"/>
      <c r="AF31" s="140"/>
      <c r="AG31" s="140"/>
      <c r="AH31" s="140"/>
      <c r="AI31" s="140"/>
      <c r="AJ31" s="140"/>
      <c r="AK31" s="140"/>
      <c r="AL31" s="140"/>
    </row>
    <row r="32" spans="1:51" x14ac:dyDescent="0.25">
      <c r="AE32" s="140"/>
      <c r="AF32" s="140"/>
      <c r="AG32" s="140"/>
      <c r="AH32" s="140"/>
      <c r="AI32" s="140"/>
      <c r="AJ32" s="140"/>
      <c r="AK32" s="140"/>
      <c r="AL32" s="140"/>
    </row>
  </sheetData>
  <mergeCells count="35">
    <mergeCell ref="AE27:AH29"/>
    <mergeCell ref="AI27:AL29"/>
    <mergeCell ref="AE30:AH32"/>
    <mergeCell ref="AI30:AL32"/>
    <mergeCell ref="A8:A9"/>
    <mergeCell ref="B10:B12"/>
    <mergeCell ref="C10:C12"/>
    <mergeCell ref="B13:B15"/>
    <mergeCell ref="C13:C15"/>
    <mergeCell ref="B16:B18"/>
    <mergeCell ref="C16:C18"/>
    <mergeCell ref="A6:A7"/>
    <mergeCell ref="AN4:AP4"/>
    <mergeCell ref="AQ4:AS4"/>
    <mergeCell ref="AT4:AV4"/>
    <mergeCell ref="AW4:AY4"/>
    <mergeCell ref="V4:X4"/>
    <mergeCell ref="Y4:AA4"/>
    <mergeCell ref="AB4:AD4"/>
    <mergeCell ref="AE4:AG4"/>
    <mergeCell ref="AH4:AJ4"/>
    <mergeCell ref="AK4:AM4"/>
    <mergeCell ref="D4:F4"/>
    <mergeCell ref="G4:I4"/>
    <mergeCell ref="J4:L4"/>
    <mergeCell ref="M4:O4"/>
    <mergeCell ref="P4:R4"/>
    <mergeCell ref="S4:U4"/>
    <mergeCell ref="A1:D1"/>
    <mergeCell ref="E1:AF1"/>
    <mergeCell ref="AG1:AM1"/>
    <mergeCell ref="A2:D2"/>
    <mergeCell ref="E2:O2"/>
    <mergeCell ref="P2:AA2"/>
    <mergeCell ref="AB2:AM2"/>
  </mergeCells>
  <pageMargins left="0.25" right="0.25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C4D00-F6A1-4B90-A5A1-27349D0C0CA2}">
  <sheetPr>
    <pageSetUpPr fitToPage="1"/>
  </sheetPr>
  <dimension ref="A1:BB31"/>
  <sheetViews>
    <sheetView zoomScale="70" zoomScaleNormal="70" workbookViewId="0">
      <selection activeCell="A20" sqref="A20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6" style="6" bestFit="1" customWidth="1"/>
    <col min="5" max="29" width="7" style="6" bestFit="1" customWidth="1"/>
    <col min="30" max="31" width="5.7109375" style="6" customWidth="1"/>
    <col min="32" max="39" width="7" style="6" bestFit="1" customWidth="1"/>
    <col min="40" max="40" width="7.85546875" style="6" bestFit="1" customWidth="1"/>
    <col min="41" max="41" width="7" style="6" bestFit="1" customWidth="1"/>
    <col min="42" max="42" width="8.140625" style="6" bestFit="1" customWidth="1"/>
    <col min="43" max="43" width="7.85546875" style="6" bestFit="1" customWidth="1"/>
    <col min="44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16384" width="9.140625" style="6"/>
  </cols>
  <sheetData>
    <row r="1" spans="1:54" ht="42" customHeight="1" x14ac:dyDescent="0.25">
      <c r="A1" s="138" t="s">
        <v>41</v>
      </c>
      <c r="B1" s="138"/>
      <c r="C1" s="138"/>
      <c r="D1" s="138"/>
      <c r="E1" s="139" t="s">
        <v>146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 t="s">
        <v>44</v>
      </c>
      <c r="AH1" s="140"/>
      <c r="AI1" s="140"/>
      <c r="AJ1" s="140"/>
      <c r="AK1" s="140"/>
      <c r="AL1" s="140"/>
      <c r="AM1" s="140"/>
    </row>
    <row r="2" spans="1:54" ht="39.950000000000003" customHeight="1" x14ac:dyDescent="0.25">
      <c r="A2" s="138" t="s">
        <v>42</v>
      </c>
      <c r="B2" s="138"/>
      <c r="C2" s="138"/>
      <c r="D2" s="138"/>
      <c r="E2" s="140" t="s">
        <v>49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 t="s">
        <v>43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 t="s">
        <v>57</v>
      </c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54" ht="24" customHeight="1" thickBot="1" x14ac:dyDescent="0.3"/>
    <row r="4" spans="1:54" ht="39.950000000000003" customHeight="1" thickBot="1" x14ac:dyDescent="0.3">
      <c r="D4" s="143" t="s">
        <v>85</v>
      </c>
      <c r="E4" s="144"/>
      <c r="F4" s="145"/>
      <c r="G4" s="146" t="s">
        <v>28</v>
      </c>
      <c r="H4" s="147"/>
      <c r="I4" s="148"/>
      <c r="J4" s="143" t="s">
        <v>86</v>
      </c>
      <c r="K4" s="144"/>
      <c r="L4" s="145"/>
      <c r="M4" s="146" t="s">
        <v>87</v>
      </c>
      <c r="N4" s="147"/>
      <c r="O4" s="148"/>
      <c r="P4" s="143" t="s">
        <v>88</v>
      </c>
      <c r="Q4" s="144"/>
      <c r="R4" s="145"/>
      <c r="S4" s="146" t="s">
        <v>89</v>
      </c>
      <c r="T4" s="147"/>
      <c r="U4" s="148"/>
      <c r="V4" s="143" t="s">
        <v>90</v>
      </c>
      <c r="W4" s="144"/>
      <c r="X4" s="145"/>
      <c r="Y4" s="146" t="s">
        <v>31</v>
      </c>
      <c r="Z4" s="147"/>
      <c r="AA4" s="148"/>
      <c r="AB4" s="143" t="s">
        <v>29</v>
      </c>
      <c r="AC4" s="144"/>
      <c r="AD4" s="145"/>
      <c r="AE4" s="146" t="s">
        <v>92</v>
      </c>
      <c r="AF4" s="147"/>
      <c r="AG4" s="148"/>
      <c r="AH4" s="143" t="s">
        <v>26</v>
      </c>
      <c r="AI4" s="144"/>
      <c r="AJ4" s="145"/>
      <c r="AK4" s="146" t="s">
        <v>97</v>
      </c>
      <c r="AL4" s="147"/>
      <c r="AM4" s="148"/>
      <c r="AN4" s="143" t="s">
        <v>33</v>
      </c>
      <c r="AO4" s="144"/>
      <c r="AP4" s="145"/>
      <c r="AQ4" s="146" t="s">
        <v>98</v>
      </c>
      <c r="AR4" s="147"/>
      <c r="AS4" s="148"/>
      <c r="AT4" s="143" t="s">
        <v>30</v>
      </c>
      <c r="AU4" s="144"/>
      <c r="AV4" s="145"/>
      <c r="AW4" s="146" t="s">
        <v>27</v>
      </c>
      <c r="AX4" s="147"/>
      <c r="AY4" s="148"/>
      <c r="AZ4" s="143" t="s">
        <v>9</v>
      </c>
      <c r="BA4" s="144"/>
      <c r="BB4" s="145"/>
    </row>
    <row r="5" spans="1:54" ht="39.950000000000003" customHeight="1" thickBot="1" x14ac:dyDescent="0.3">
      <c r="B5" s="19" t="s">
        <v>133</v>
      </c>
      <c r="C5" s="1" t="s">
        <v>134</v>
      </c>
      <c r="D5" s="28" t="s">
        <v>135</v>
      </c>
      <c r="E5" s="28" t="s">
        <v>136</v>
      </c>
      <c r="F5" s="29" t="s">
        <v>137</v>
      </c>
      <c r="G5" s="28" t="s">
        <v>135</v>
      </c>
      <c r="H5" s="28" t="s">
        <v>136</v>
      </c>
      <c r="I5" s="29" t="s">
        <v>137</v>
      </c>
      <c r="J5" s="28" t="s">
        <v>135</v>
      </c>
      <c r="K5" s="28" t="s">
        <v>136</v>
      </c>
      <c r="L5" s="29" t="s">
        <v>137</v>
      </c>
      <c r="M5" s="28" t="s">
        <v>135</v>
      </c>
      <c r="N5" s="28" t="s">
        <v>136</v>
      </c>
      <c r="O5" s="29" t="s">
        <v>137</v>
      </c>
      <c r="P5" s="28" t="s">
        <v>135</v>
      </c>
      <c r="Q5" s="28" t="s">
        <v>136</v>
      </c>
      <c r="R5" s="29" t="s">
        <v>137</v>
      </c>
      <c r="S5" s="28" t="s">
        <v>135</v>
      </c>
      <c r="T5" s="28" t="s">
        <v>136</v>
      </c>
      <c r="U5" s="29" t="s">
        <v>137</v>
      </c>
      <c r="V5" s="28" t="s">
        <v>135</v>
      </c>
      <c r="W5" s="28" t="s">
        <v>136</v>
      </c>
      <c r="X5" s="29" t="s">
        <v>137</v>
      </c>
      <c r="Y5" s="28" t="s">
        <v>135</v>
      </c>
      <c r="Z5" s="28" t="s">
        <v>136</v>
      </c>
      <c r="AA5" s="29" t="s">
        <v>137</v>
      </c>
      <c r="AB5" s="28" t="s">
        <v>135</v>
      </c>
      <c r="AC5" s="28" t="s">
        <v>136</v>
      </c>
      <c r="AD5" s="29" t="s">
        <v>137</v>
      </c>
      <c r="AE5" s="28" t="s">
        <v>135</v>
      </c>
      <c r="AF5" s="28" t="s">
        <v>136</v>
      </c>
      <c r="AG5" s="29" t="s">
        <v>137</v>
      </c>
      <c r="AH5" s="28" t="s">
        <v>135</v>
      </c>
      <c r="AI5" s="28" t="s">
        <v>136</v>
      </c>
      <c r="AJ5" s="29" t="s">
        <v>137</v>
      </c>
      <c r="AK5" s="28" t="s">
        <v>135</v>
      </c>
      <c r="AL5" s="28" t="s">
        <v>136</v>
      </c>
      <c r="AM5" s="29" t="s">
        <v>137</v>
      </c>
      <c r="AN5" s="28" t="s">
        <v>135</v>
      </c>
      <c r="AO5" s="28" t="s">
        <v>136</v>
      </c>
      <c r="AP5" s="29" t="s">
        <v>137</v>
      </c>
      <c r="AQ5" s="28" t="s">
        <v>135</v>
      </c>
      <c r="AR5" s="28" t="s">
        <v>136</v>
      </c>
      <c r="AS5" s="29" t="s">
        <v>137</v>
      </c>
      <c r="AT5" s="28" t="s">
        <v>135</v>
      </c>
      <c r="AU5" s="28" t="s">
        <v>136</v>
      </c>
      <c r="AV5" s="29" t="s">
        <v>137</v>
      </c>
      <c r="AW5" s="28" t="s">
        <v>135</v>
      </c>
      <c r="AX5" s="28" t="s">
        <v>136</v>
      </c>
      <c r="AY5" s="29" t="s">
        <v>137</v>
      </c>
      <c r="AZ5" s="28" t="s">
        <v>135</v>
      </c>
      <c r="BA5" s="28" t="s">
        <v>136</v>
      </c>
      <c r="BB5" s="29" t="s">
        <v>137</v>
      </c>
    </row>
    <row r="6" spans="1:54" ht="39.950000000000003" customHeight="1" thickBot="1" x14ac:dyDescent="0.3">
      <c r="A6" s="141" t="s">
        <v>128</v>
      </c>
      <c r="B6" s="51" t="s">
        <v>53</v>
      </c>
      <c r="C6" s="52" t="s">
        <v>16</v>
      </c>
      <c r="D6" s="55">
        <v>164</v>
      </c>
      <c r="E6" s="56">
        <v>184</v>
      </c>
      <c r="F6" s="57">
        <v>204</v>
      </c>
      <c r="G6" s="58">
        <v>183</v>
      </c>
      <c r="H6" s="59">
        <v>203</v>
      </c>
      <c r="I6" s="60">
        <v>223</v>
      </c>
      <c r="J6" s="55">
        <v>243</v>
      </c>
      <c r="K6" s="56">
        <v>274</v>
      </c>
      <c r="L6" s="57">
        <v>303</v>
      </c>
      <c r="M6" s="58">
        <v>283</v>
      </c>
      <c r="N6" s="59">
        <v>317</v>
      </c>
      <c r="O6" s="60">
        <v>353</v>
      </c>
      <c r="P6" s="55">
        <v>325</v>
      </c>
      <c r="Q6" s="56">
        <v>360</v>
      </c>
      <c r="R6" s="57">
        <v>400</v>
      </c>
      <c r="S6" s="58">
        <v>155</v>
      </c>
      <c r="T6" s="59">
        <v>175</v>
      </c>
      <c r="U6" s="60">
        <v>195</v>
      </c>
      <c r="V6" s="55">
        <v>260</v>
      </c>
      <c r="W6" s="56">
        <v>295</v>
      </c>
      <c r="X6" s="57">
        <v>330</v>
      </c>
      <c r="Y6" s="58">
        <v>160</v>
      </c>
      <c r="Z6" s="59">
        <v>180</v>
      </c>
      <c r="AA6" s="60">
        <v>200</v>
      </c>
      <c r="AB6" s="55">
        <v>83</v>
      </c>
      <c r="AC6" s="56">
        <v>92</v>
      </c>
      <c r="AD6" s="57">
        <v>101</v>
      </c>
      <c r="AE6" s="58">
        <v>85</v>
      </c>
      <c r="AF6" s="59">
        <v>95</v>
      </c>
      <c r="AG6" s="60">
        <v>105</v>
      </c>
      <c r="AH6" s="55">
        <v>161</v>
      </c>
      <c r="AI6" s="56">
        <v>180</v>
      </c>
      <c r="AJ6" s="57">
        <v>199</v>
      </c>
      <c r="AK6" s="58">
        <v>171</v>
      </c>
      <c r="AL6" s="59">
        <v>190</v>
      </c>
      <c r="AM6" s="60">
        <v>210</v>
      </c>
      <c r="AN6" s="55">
        <v>178</v>
      </c>
      <c r="AO6" s="56">
        <v>200</v>
      </c>
      <c r="AP6" s="57">
        <v>222</v>
      </c>
      <c r="AQ6" s="58">
        <v>305</v>
      </c>
      <c r="AR6" s="59">
        <v>340</v>
      </c>
      <c r="AS6" s="60">
        <v>375</v>
      </c>
      <c r="AT6" s="55">
        <v>315</v>
      </c>
      <c r="AU6" s="56">
        <v>350</v>
      </c>
      <c r="AV6" s="57">
        <v>385</v>
      </c>
      <c r="AW6" s="58">
        <v>88</v>
      </c>
      <c r="AX6" s="59">
        <v>100</v>
      </c>
      <c r="AY6" s="60">
        <v>112</v>
      </c>
      <c r="AZ6" s="55">
        <v>107</v>
      </c>
      <c r="BA6" s="56">
        <v>120</v>
      </c>
      <c r="BB6" s="57">
        <v>133</v>
      </c>
    </row>
    <row r="7" spans="1:54" ht="39.950000000000003" customHeight="1" thickBot="1" x14ac:dyDescent="0.3">
      <c r="A7" s="142"/>
      <c r="B7" s="51" t="s">
        <v>116</v>
      </c>
      <c r="C7" s="52" t="s">
        <v>119</v>
      </c>
      <c r="D7" s="61">
        <f>D6*0.0295</f>
        <v>4.8380000000000001</v>
      </c>
      <c r="E7" s="62">
        <f t="shared" ref="E7:BB7" si="0">E6*0.0295</f>
        <v>5.4279999999999999</v>
      </c>
      <c r="F7" s="63">
        <f t="shared" si="0"/>
        <v>6.0179999999999998</v>
      </c>
      <c r="G7" s="64">
        <f t="shared" si="0"/>
        <v>5.3984999999999994</v>
      </c>
      <c r="H7" s="65">
        <f t="shared" si="0"/>
        <v>5.9884999999999993</v>
      </c>
      <c r="I7" s="66">
        <f t="shared" si="0"/>
        <v>6.5785</v>
      </c>
      <c r="J7" s="61">
        <f t="shared" si="0"/>
        <v>7.1684999999999999</v>
      </c>
      <c r="K7" s="62">
        <f t="shared" si="0"/>
        <v>8.0830000000000002</v>
      </c>
      <c r="L7" s="63">
        <f t="shared" si="0"/>
        <v>8.9384999999999994</v>
      </c>
      <c r="M7" s="64">
        <f t="shared" si="0"/>
        <v>8.3484999999999996</v>
      </c>
      <c r="N7" s="65">
        <f t="shared" si="0"/>
        <v>9.3514999999999997</v>
      </c>
      <c r="O7" s="66">
        <f t="shared" si="0"/>
        <v>10.413499999999999</v>
      </c>
      <c r="P7" s="61">
        <f t="shared" si="0"/>
        <v>9.5875000000000004</v>
      </c>
      <c r="Q7" s="62">
        <f t="shared" si="0"/>
        <v>10.62</v>
      </c>
      <c r="R7" s="63">
        <f t="shared" si="0"/>
        <v>11.799999999999999</v>
      </c>
      <c r="S7" s="64">
        <f t="shared" si="0"/>
        <v>4.5724999999999998</v>
      </c>
      <c r="T7" s="65">
        <f t="shared" si="0"/>
        <v>5.1624999999999996</v>
      </c>
      <c r="U7" s="66">
        <f t="shared" si="0"/>
        <v>5.7524999999999995</v>
      </c>
      <c r="V7" s="61">
        <f t="shared" si="0"/>
        <v>7.67</v>
      </c>
      <c r="W7" s="62">
        <f t="shared" si="0"/>
        <v>8.7024999999999988</v>
      </c>
      <c r="X7" s="63">
        <f t="shared" si="0"/>
        <v>9.7349999999999994</v>
      </c>
      <c r="Y7" s="64">
        <f t="shared" si="0"/>
        <v>4.72</v>
      </c>
      <c r="Z7" s="65">
        <f t="shared" si="0"/>
        <v>5.31</v>
      </c>
      <c r="AA7" s="66">
        <f t="shared" si="0"/>
        <v>5.8999999999999995</v>
      </c>
      <c r="AB7" s="61">
        <f t="shared" si="0"/>
        <v>2.4484999999999997</v>
      </c>
      <c r="AC7" s="62">
        <f t="shared" si="0"/>
        <v>2.714</v>
      </c>
      <c r="AD7" s="63">
        <f t="shared" si="0"/>
        <v>2.9794999999999998</v>
      </c>
      <c r="AE7" s="64">
        <f t="shared" si="0"/>
        <v>2.5074999999999998</v>
      </c>
      <c r="AF7" s="65">
        <f t="shared" si="0"/>
        <v>2.8024999999999998</v>
      </c>
      <c r="AG7" s="66">
        <f t="shared" si="0"/>
        <v>3.0974999999999997</v>
      </c>
      <c r="AH7" s="61">
        <f t="shared" si="0"/>
        <v>4.7494999999999994</v>
      </c>
      <c r="AI7" s="62">
        <f t="shared" si="0"/>
        <v>5.31</v>
      </c>
      <c r="AJ7" s="63">
        <f t="shared" si="0"/>
        <v>5.8704999999999998</v>
      </c>
      <c r="AK7" s="64">
        <f t="shared" si="0"/>
        <v>5.0444999999999993</v>
      </c>
      <c r="AL7" s="65">
        <f t="shared" si="0"/>
        <v>5.6049999999999995</v>
      </c>
      <c r="AM7" s="66">
        <f t="shared" si="0"/>
        <v>6.1949999999999994</v>
      </c>
      <c r="AN7" s="61">
        <f t="shared" si="0"/>
        <v>5.2509999999999994</v>
      </c>
      <c r="AO7" s="62">
        <f t="shared" si="0"/>
        <v>5.8999999999999995</v>
      </c>
      <c r="AP7" s="63">
        <f t="shared" si="0"/>
        <v>6.5489999999999995</v>
      </c>
      <c r="AQ7" s="64">
        <f t="shared" si="0"/>
        <v>8.9974999999999987</v>
      </c>
      <c r="AR7" s="65">
        <f t="shared" si="0"/>
        <v>10.029999999999999</v>
      </c>
      <c r="AS7" s="66">
        <f t="shared" si="0"/>
        <v>11.0625</v>
      </c>
      <c r="AT7" s="61">
        <f t="shared" si="0"/>
        <v>9.2924999999999986</v>
      </c>
      <c r="AU7" s="62">
        <f t="shared" si="0"/>
        <v>10.324999999999999</v>
      </c>
      <c r="AV7" s="63">
        <f t="shared" si="0"/>
        <v>11.3575</v>
      </c>
      <c r="AW7" s="64">
        <f t="shared" si="0"/>
        <v>2.5960000000000001</v>
      </c>
      <c r="AX7" s="65">
        <f t="shared" si="0"/>
        <v>2.9499999999999997</v>
      </c>
      <c r="AY7" s="66">
        <f t="shared" si="0"/>
        <v>3.3039999999999998</v>
      </c>
      <c r="AZ7" s="61">
        <f t="shared" si="0"/>
        <v>3.1564999999999999</v>
      </c>
      <c r="BA7" s="62">
        <f t="shared" si="0"/>
        <v>3.54</v>
      </c>
      <c r="BB7" s="63">
        <f t="shared" si="0"/>
        <v>3.9234999999999998</v>
      </c>
    </row>
    <row r="8" spans="1:54" ht="39.950000000000003" customHeight="1" thickBot="1" x14ac:dyDescent="0.3">
      <c r="A8" s="141" t="s">
        <v>129</v>
      </c>
      <c r="B8" s="51" t="s">
        <v>54</v>
      </c>
      <c r="C8" s="52" t="s">
        <v>11</v>
      </c>
      <c r="D8" s="32">
        <v>2.2000000000000002</v>
      </c>
      <c r="E8" s="33">
        <v>2.8</v>
      </c>
      <c r="F8" s="34">
        <v>3.4</v>
      </c>
      <c r="G8" s="25">
        <v>3</v>
      </c>
      <c r="H8" s="26">
        <v>3.4</v>
      </c>
      <c r="I8" s="27">
        <v>3.8</v>
      </c>
      <c r="J8" s="32">
        <v>3.1</v>
      </c>
      <c r="K8" s="33">
        <v>3.7</v>
      </c>
      <c r="L8" s="34">
        <v>4.4000000000000004</v>
      </c>
      <c r="M8" s="25">
        <v>3.7</v>
      </c>
      <c r="N8" s="26">
        <v>4.3</v>
      </c>
      <c r="O8" s="27">
        <v>4.8</v>
      </c>
      <c r="P8" s="32">
        <v>4.0999999999999996</v>
      </c>
      <c r="Q8" s="33">
        <v>4.5999999999999996</v>
      </c>
      <c r="R8" s="34">
        <v>5.0999999999999996</v>
      </c>
      <c r="S8" s="25">
        <v>1.8</v>
      </c>
      <c r="T8" s="26">
        <v>2.2999999999999998</v>
      </c>
      <c r="U8" s="27">
        <v>2.8</v>
      </c>
      <c r="V8" s="32">
        <v>3.3</v>
      </c>
      <c r="W8" s="33">
        <v>4.0999999999999996</v>
      </c>
      <c r="X8" s="34">
        <v>4.9000000000000004</v>
      </c>
      <c r="Y8" s="25">
        <v>2.2999999999999998</v>
      </c>
      <c r="Z8" s="26">
        <v>2.7</v>
      </c>
      <c r="AA8" s="27">
        <v>3.1</v>
      </c>
      <c r="AB8" s="32">
        <v>0.9</v>
      </c>
      <c r="AC8" s="33">
        <v>1.1000000000000001</v>
      </c>
      <c r="AD8" s="34">
        <v>1.2</v>
      </c>
      <c r="AE8" s="25">
        <v>0.9</v>
      </c>
      <c r="AF8" s="26">
        <v>1.1000000000000001</v>
      </c>
      <c r="AG8" s="27">
        <v>1.2</v>
      </c>
      <c r="AH8" s="32">
        <v>2</v>
      </c>
      <c r="AI8" s="33">
        <v>2.2999999999999998</v>
      </c>
      <c r="AJ8" s="34">
        <v>2.7</v>
      </c>
      <c r="AK8" s="25">
        <v>2</v>
      </c>
      <c r="AL8" s="26">
        <v>2.6</v>
      </c>
      <c r="AM8" s="27">
        <v>3.4</v>
      </c>
      <c r="AN8" s="32">
        <v>1.9</v>
      </c>
      <c r="AO8" s="33">
        <v>2.6</v>
      </c>
      <c r="AP8" s="34">
        <v>3.5</v>
      </c>
      <c r="AQ8" s="25">
        <v>4</v>
      </c>
      <c r="AR8" s="26">
        <v>4.5</v>
      </c>
      <c r="AS8" s="27">
        <v>5</v>
      </c>
      <c r="AT8" s="32">
        <v>4</v>
      </c>
      <c r="AU8" s="33">
        <v>4.5</v>
      </c>
      <c r="AV8" s="34">
        <v>5</v>
      </c>
      <c r="AW8" s="25">
        <v>0.84</v>
      </c>
      <c r="AX8" s="26">
        <v>1</v>
      </c>
      <c r="AY8" s="27">
        <v>1.1599999999999999</v>
      </c>
      <c r="AZ8" s="32">
        <v>1.1000000000000001</v>
      </c>
      <c r="BA8" s="33">
        <v>1.3</v>
      </c>
      <c r="BB8" s="34">
        <v>1.5</v>
      </c>
    </row>
    <row r="9" spans="1:54" ht="39.950000000000003" customHeight="1" thickBot="1" x14ac:dyDescent="0.3">
      <c r="A9" s="142"/>
      <c r="B9" s="51" t="s">
        <v>117</v>
      </c>
      <c r="C9" s="52" t="s">
        <v>120</v>
      </c>
      <c r="D9" s="73">
        <f>D8*39.4</f>
        <v>86.68</v>
      </c>
      <c r="E9" s="74">
        <f t="shared" ref="E9:BB9" si="1">E8*39.4</f>
        <v>110.32</v>
      </c>
      <c r="F9" s="75">
        <f t="shared" si="1"/>
        <v>133.95999999999998</v>
      </c>
      <c r="G9" s="76">
        <f t="shared" si="1"/>
        <v>118.19999999999999</v>
      </c>
      <c r="H9" s="77">
        <f t="shared" si="1"/>
        <v>133.95999999999998</v>
      </c>
      <c r="I9" s="78">
        <f t="shared" si="1"/>
        <v>149.72</v>
      </c>
      <c r="J9" s="73">
        <f t="shared" si="1"/>
        <v>122.14</v>
      </c>
      <c r="K9" s="74">
        <f t="shared" si="1"/>
        <v>145.78</v>
      </c>
      <c r="L9" s="75">
        <f t="shared" si="1"/>
        <v>173.36</v>
      </c>
      <c r="M9" s="76">
        <f t="shared" si="1"/>
        <v>145.78</v>
      </c>
      <c r="N9" s="77">
        <f t="shared" si="1"/>
        <v>169.42</v>
      </c>
      <c r="O9" s="78">
        <f t="shared" si="1"/>
        <v>189.11999999999998</v>
      </c>
      <c r="P9" s="73">
        <f t="shared" si="1"/>
        <v>161.54</v>
      </c>
      <c r="Q9" s="74">
        <f t="shared" si="1"/>
        <v>181.23999999999998</v>
      </c>
      <c r="R9" s="75">
        <f t="shared" si="1"/>
        <v>200.93999999999997</v>
      </c>
      <c r="S9" s="76">
        <f t="shared" si="1"/>
        <v>70.92</v>
      </c>
      <c r="T9" s="77">
        <f t="shared" si="1"/>
        <v>90.61999999999999</v>
      </c>
      <c r="U9" s="78">
        <f t="shared" si="1"/>
        <v>110.32</v>
      </c>
      <c r="V9" s="73">
        <f t="shared" si="1"/>
        <v>130.01999999999998</v>
      </c>
      <c r="W9" s="74">
        <f t="shared" si="1"/>
        <v>161.54</v>
      </c>
      <c r="X9" s="75">
        <f t="shared" si="1"/>
        <v>193.06</v>
      </c>
      <c r="Y9" s="76">
        <f t="shared" si="1"/>
        <v>90.61999999999999</v>
      </c>
      <c r="Z9" s="77">
        <f t="shared" si="1"/>
        <v>106.38000000000001</v>
      </c>
      <c r="AA9" s="78">
        <f t="shared" si="1"/>
        <v>122.14</v>
      </c>
      <c r="AB9" s="73">
        <f t="shared" si="1"/>
        <v>35.46</v>
      </c>
      <c r="AC9" s="74">
        <f t="shared" si="1"/>
        <v>43.34</v>
      </c>
      <c r="AD9" s="75">
        <f t="shared" si="1"/>
        <v>47.279999999999994</v>
      </c>
      <c r="AE9" s="76">
        <f t="shared" si="1"/>
        <v>35.46</v>
      </c>
      <c r="AF9" s="77">
        <f t="shared" si="1"/>
        <v>43.34</v>
      </c>
      <c r="AG9" s="78">
        <f t="shared" si="1"/>
        <v>47.279999999999994</v>
      </c>
      <c r="AH9" s="73">
        <f t="shared" si="1"/>
        <v>78.8</v>
      </c>
      <c r="AI9" s="74">
        <f t="shared" si="1"/>
        <v>90.61999999999999</v>
      </c>
      <c r="AJ9" s="75">
        <f t="shared" si="1"/>
        <v>106.38000000000001</v>
      </c>
      <c r="AK9" s="76">
        <f t="shared" si="1"/>
        <v>78.8</v>
      </c>
      <c r="AL9" s="77">
        <f t="shared" si="1"/>
        <v>102.44</v>
      </c>
      <c r="AM9" s="78">
        <f t="shared" si="1"/>
        <v>133.95999999999998</v>
      </c>
      <c r="AN9" s="73">
        <f t="shared" si="1"/>
        <v>74.86</v>
      </c>
      <c r="AO9" s="74">
        <f t="shared" si="1"/>
        <v>102.44</v>
      </c>
      <c r="AP9" s="75">
        <f t="shared" si="1"/>
        <v>137.9</v>
      </c>
      <c r="AQ9" s="76">
        <f t="shared" si="1"/>
        <v>157.6</v>
      </c>
      <c r="AR9" s="77">
        <f t="shared" si="1"/>
        <v>177.29999999999998</v>
      </c>
      <c r="AS9" s="78">
        <f t="shared" si="1"/>
        <v>197</v>
      </c>
      <c r="AT9" s="73">
        <f t="shared" si="1"/>
        <v>157.6</v>
      </c>
      <c r="AU9" s="74">
        <f t="shared" si="1"/>
        <v>177.29999999999998</v>
      </c>
      <c r="AV9" s="75">
        <f t="shared" si="1"/>
        <v>197</v>
      </c>
      <c r="AW9" s="76">
        <f t="shared" si="1"/>
        <v>33.095999999999997</v>
      </c>
      <c r="AX9" s="77">
        <f t="shared" si="1"/>
        <v>39.4</v>
      </c>
      <c r="AY9" s="78">
        <f t="shared" si="1"/>
        <v>45.703999999999994</v>
      </c>
      <c r="AZ9" s="73">
        <f t="shared" si="1"/>
        <v>43.34</v>
      </c>
      <c r="BA9" s="74">
        <f t="shared" si="1"/>
        <v>51.22</v>
      </c>
      <c r="BB9" s="75">
        <f t="shared" si="1"/>
        <v>59.099999999999994</v>
      </c>
    </row>
    <row r="10" spans="1:54" ht="39.950000000000003" customHeight="1" thickBot="1" x14ac:dyDescent="0.3">
      <c r="A10" s="22" t="s">
        <v>0</v>
      </c>
      <c r="B10" s="150" t="s">
        <v>55</v>
      </c>
      <c r="C10" s="152" t="s">
        <v>12</v>
      </c>
      <c r="D10" s="35">
        <v>99</v>
      </c>
      <c r="E10" s="36">
        <v>115</v>
      </c>
      <c r="F10" s="37">
        <v>145</v>
      </c>
      <c r="G10" s="12">
        <v>89</v>
      </c>
      <c r="H10" s="13">
        <v>115</v>
      </c>
      <c r="I10" s="14">
        <v>145</v>
      </c>
      <c r="J10" s="35">
        <v>70</v>
      </c>
      <c r="K10" s="36">
        <v>90</v>
      </c>
      <c r="L10" s="37">
        <v>115</v>
      </c>
      <c r="M10" s="12">
        <v>90</v>
      </c>
      <c r="N10" s="13">
        <v>120</v>
      </c>
      <c r="O10" s="14">
        <v>158</v>
      </c>
      <c r="P10" s="35">
        <v>94</v>
      </c>
      <c r="Q10" s="36">
        <v>125</v>
      </c>
      <c r="R10" s="37">
        <v>163</v>
      </c>
      <c r="S10" s="12">
        <v>65</v>
      </c>
      <c r="T10" s="13">
        <v>85</v>
      </c>
      <c r="U10" s="14">
        <v>110</v>
      </c>
      <c r="V10" s="35">
        <v>70</v>
      </c>
      <c r="W10" s="36">
        <v>90</v>
      </c>
      <c r="X10" s="37">
        <v>115</v>
      </c>
      <c r="Y10" s="12">
        <v>69</v>
      </c>
      <c r="Z10" s="13">
        <v>85</v>
      </c>
      <c r="AA10" s="14">
        <v>113</v>
      </c>
      <c r="AB10" s="35">
        <v>95</v>
      </c>
      <c r="AC10" s="36">
        <v>105</v>
      </c>
      <c r="AD10" s="37">
        <v>125</v>
      </c>
      <c r="AE10" s="12">
        <v>95</v>
      </c>
      <c r="AF10" s="13">
        <v>105</v>
      </c>
      <c r="AG10" s="14">
        <v>125</v>
      </c>
      <c r="AH10" s="35">
        <v>74</v>
      </c>
      <c r="AI10" s="36">
        <v>105</v>
      </c>
      <c r="AJ10" s="37">
        <v>130</v>
      </c>
      <c r="AK10" s="12">
        <v>35</v>
      </c>
      <c r="AL10" s="13">
        <v>50</v>
      </c>
      <c r="AM10" s="14">
        <v>63</v>
      </c>
      <c r="AN10" s="35">
        <v>102</v>
      </c>
      <c r="AO10" s="36">
        <v>135</v>
      </c>
      <c r="AP10" s="37">
        <v>175</v>
      </c>
      <c r="AQ10" s="12">
        <v>125</v>
      </c>
      <c r="AR10" s="13">
        <v>145</v>
      </c>
      <c r="AS10" s="14">
        <v>182</v>
      </c>
      <c r="AT10" s="35">
        <v>125</v>
      </c>
      <c r="AU10" s="36">
        <v>145</v>
      </c>
      <c r="AV10" s="37">
        <v>182</v>
      </c>
      <c r="AW10" s="12">
        <v>110</v>
      </c>
      <c r="AX10" s="13">
        <v>145</v>
      </c>
      <c r="AY10" s="14">
        <v>180</v>
      </c>
      <c r="AZ10" s="35">
        <v>105</v>
      </c>
      <c r="BA10" s="36">
        <v>150</v>
      </c>
      <c r="BB10" s="37">
        <v>182</v>
      </c>
    </row>
    <row r="11" spans="1:54" ht="39.950000000000003" customHeight="1" thickBot="1" x14ac:dyDescent="0.3">
      <c r="A11" s="21" t="s">
        <v>130</v>
      </c>
      <c r="B11" s="150"/>
      <c r="C11" s="152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  <c r="Y11" s="15"/>
      <c r="Z11" s="16"/>
      <c r="AA11" s="17"/>
      <c r="AB11" s="38"/>
      <c r="AC11" s="39"/>
      <c r="AD11" s="40"/>
      <c r="AE11" s="15"/>
      <c r="AF11" s="16"/>
      <c r="AG11" s="17"/>
      <c r="AH11" s="38"/>
      <c r="AI11" s="39"/>
      <c r="AJ11" s="40"/>
      <c r="AK11" s="15"/>
      <c r="AL11" s="16"/>
      <c r="AM11" s="17"/>
      <c r="AN11" s="38"/>
      <c r="AO11" s="39"/>
      <c r="AP11" s="40"/>
      <c r="AQ11" s="15"/>
      <c r="AR11" s="16"/>
      <c r="AS11" s="17"/>
      <c r="AT11" s="38"/>
      <c r="AU11" s="39"/>
      <c r="AV11" s="40"/>
      <c r="AW11" s="15"/>
      <c r="AX11" s="16"/>
      <c r="AY11" s="17"/>
      <c r="AZ11" s="38"/>
      <c r="BA11" s="39"/>
      <c r="BB11" s="40"/>
    </row>
    <row r="12" spans="1:54" ht="39.950000000000003" customHeight="1" thickBot="1" x14ac:dyDescent="0.3">
      <c r="A12" s="24" t="s">
        <v>1</v>
      </c>
      <c r="B12" s="151"/>
      <c r="C12" s="153"/>
      <c r="D12" s="38">
        <v>84</v>
      </c>
      <c r="E12" s="39">
        <v>95</v>
      </c>
      <c r="F12" s="40">
        <v>117</v>
      </c>
      <c r="G12" s="15">
        <v>84</v>
      </c>
      <c r="H12" s="16">
        <v>95</v>
      </c>
      <c r="I12" s="17">
        <v>117</v>
      </c>
      <c r="J12" s="38">
        <v>75</v>
      </c>
      <c r="K12" s="39">
        <v>95</v>
      </c>
      <c r="L12" s="40">
        <v>120</v>
      </c>
      <c r="M12" s="15">
        <v>90</v>
      </c>
      <c r="N12" s="16">
        <v>120</v>
      </c>
      <c r="O12" s="17">
        <v>155</v>
      </c>
      <c r="P12" s="38">
        <v>85</v>
      </c>
      <c r="Q12" s="39">
        <v>110</v>
      </c>
      <c r="R12" s="40">
        <v>150</v>
      </c>
      <c r="S12" s="15">
        <v>55</v>
      </c>
      <c r="T12" s="16">
        <v>70</v>
      </c>
      <c r="U12" s="17">
        <v>90</v>
      </c>
      <c r="V12" s="38">
        <v>55</v>
      </c>
      <c r="W12" s="39">
        <v>80</v>
      </c>
      <c r="X12" s="40">
        <v>105</v>
      </c>
      <c r="Y12" s="15">
        <v>68</v>
      </c>
      <c r="Z12" s="16">
        <v>85</v>
      </c>
      <c r="AA12" s="17">
        <v>112</v>
      </c>
      <c r="AB12" s="38">
        <v>95</v>
      </c>
      <c r="AC12" s="39">
        <v>110</v>
      </c>
      <c r="AD12" s="40">
        <v>120</v>
      </c>
      <c r="AE12" s="15">
        <v>95</v>
      </c>
      <c r="AF12" s="16">
        <v>110</v>
      </c>
      <c r="AG12" s="17">
        <v>120</v>
      </c>
      <c r="AH12" s="38">
        <v>75</v>
      </c>
      <c r="AI12" s="39">
        <v>105</v>
      </c>
      <c r="AJ12" s="40">
        <v>133</v>
      </c>
      <c r="AK12" s="15">
        <v>28</v>
      </c>
      <c r="AL12" s="16">
        <v>40</v>
      </c>
      <c r="AM12" s="17">
        <v>52</v>
      </c>
      <c r="AN12" s="38">
        <v>102</v>
      </c>
      <c r="AO12" s="39">
        <v>135</v>
      </c>
      <c r="AP12" s="40">
        <v>175</v>
      </c>
      <c r="AQ12" s="15">
        <v>135</v>
      </c>
      <c r="AR12" s="16">
        <v>160</v>
      </c>
      <c r="AS12" s="17">
        <v>190</v>
      </c>
      <c r="AT12" s="38">
        <v>115</v>
      </c>
      <c r="AU12" s="39">
        <v>140</v>
      </c>
      <c r="AV12" s="40">
        <v>161</v>
      </c>
      <c r="AW12" s="15">
        <v>110</v>
      </c>
      <c r="AX12" s="16">
        <v>145</v>
      </c>
      <c r="AY12" s="17">
        <v>180</v>
      </c>
      <c r="AZ12" s="38">
        <v>105</v>
      </c>
      <c r="BA12" s="39">
        <v>150</v>
      </c>
      <c r="BB12" s="40">
        <v>182</v>
      </c>
    </row>
    <row r="13" spans="1:54" ht="39.950000000000003" customHeight="1" x14ac:dyDescent="0.25">
      <c r="A13" s="22" t="s">
        <v>0</v>
      </c>
      <c r="B13" s="153" t="s">
        <v>118</v>
      </c>
      <c r="C13" s="153" t="s">
        <v>121</v>
      </c>
      <c r="D13" s="30">
        <f>D10*0.225</f>
        <v>22.275000000000002</v>
      </c>
      <c r="E13" s="80">
        <f t="shared" ref="E13:BB13" si="2">E10*0.225</f>
        <v>25.875</v>
      </c>
      <c r="F13" s="31">
        <f t="shared" si="2"/>
        <v>32.625</v>
      </c>
      <c r="G13" s="10">
        <f t="shared" si="2"/>
        <v>20.025000000000002</v>
      </c>
      <c r="H13" s="81">
        <f t="shared" si="2"/>
        <v>25.875</v>
      </c>
      <c r="I13" s="11">
        <f t="shared" si="2"/>
        <v>32.625</v>
      </c>
      <c r="J13" s="30">
        <f t="shared" si="2"/>
        <v>15.75</v>
      </c>
      <c r="K13" s="80">
        <f t="shared" si="2"/>
        <v>20.25</v>
      </c>
      <c r="L13" s="31">
        <f t="shared" si="2"/>
        <v>25.875</v>
      </c>
      <c r="M13" s="10">
        <f t="shared" si="2"/>
        <v>20.25</v>
      </c>
      <c r="N13" s="81">
        <f t="shared" si="2"/>
        <v>27</v>
      </c>
      <c r="O13" s="11">
        <f t="shared" si="2"/>
        <v>35.550000000000004</v>
      </c>
      <c r="P13" s="30">
        <f t="shared" si="2"/>
        <v>21.150000000000002</v>
      </c>
      <c r="Q13" s="80">
        <f t="shared" si="2"/>
        <v>28.125</v>
      </c>
      <c r="R13" s="31">
        <f t="shared" si="2"/>
        <v>36.675000000000004</v>
      </c>
      <c r="S13" s="10">
        <f t="shared" si="2"/>
        <v>14.625</v>
      </c>
      <c r="T13" s="81">
        <f t="shared" si="2"/>
        <v>19.125</v>
      </c>
      <c r="U13" s="11">
        <f t="shared" si="2"/>
        <v>24.75</v>
      </c>
      <c r="V13" s="30">
        <f t="shared" si="2"/>
        <v>15.75</v>
      </c>
      <c r="W13" s="80">
        <f t="shared" si="2"/>
        <v>20.25</v>
      </c>
      <c r="X13" s="31">
        <f t="shared" si="2"/>
        <v>25.875</v>
      </c>
      <c r="Y13" s="10">
        <f t="shared" si="2"/>
        <v>15.525</v>
      </c>
      <c r="Z13" s="81">
        <f t="shared" si="2"/>
        <v>19.125</v>
      </c>
      <c r="AA13" s="11">
        <f t="shared" si="2"/>
        <v>25.425000000000001</v>
      </c>
      <c r="AB13" s="30">
        <f t="shared" si="2"/>
        <v>21.375</v>
      </c>
      <c r="AC13" s="80">
        <f t="shared" si="2"/>
        <v>23.625</v>
      </c>
      <c r="AD13" s="31">
        <f t="shared" si="2"/>
        <v>28.125</v>
      </c>
      <c r="AE13" s="10">
        <f t="shared" si="2"/>
        <v>21.375</v>
      </c>
      <c r="AF13" s="81">
        <f t="shared" si="2"/>
        <v>23.625</v>
      </c>
      <c r="AG13" s="11">
        <f t="shared" si="2"/>
        <v>28.125</v>
      </c>
      <c r="AH13" s="30">
        <f t="shared" si="2"/>
        <v>16.650000000000002</v>
      </c>
      <c r="AI13" s="80">
        <f t="shared" si="2"/>
        <v>23.625</v>
      </c>
      <c r="AJ13" s="31">
        <f t="shared" si="2"/>
        <v>29.25</v>
      </c>
      <c r="AK13" s="10">
        <f t="shared" si="2"/>
        <v>7.875</v>
      </c>
      <c r="AL13" s="81">
        <f t="shared" si="2"/>
        <v>11.25</v>
      </c>
      <c r="AM13" s="11">
        <f t="shared" si="2"/>
        <v>14.175000000000001</v>
      </c>
      <c r="AN13" s="30">
        <f t="shared" si="2"/>
        <v>22.95</v>
      </c>
      <c r="AO13" s="80">
        <f t="shared" si="2"/>
        <v>30.375</v>
      </c>
      <c r="AP13" s="31">
        <f t="shared" si="2"/>
        <v>39.375</v>
      </c>
      <c r="AQ13" s="10">
        <f t="shared" si="2"/>
        <v>28.125</v>
      </c>
      <c r="AR13" s="81">
        <f t="shared" si="2"/>
        <v>32.625</v>
      </c>
      <c r="AS13" s="11">
        <f t="shared" si="2"/>
        <v>40.950000000000003</v>
      </c>
      <c r="AT13" s="30">
        <f t="shared" si="2"/>
        <v>28.125</v>
      </c>
      <c r="AU13" s="80">
        <f t="shared" si="2"/>
        <v>32.625</v>
      </c>
      <c r="AV13" s="31">
        <f t="shared" si="2"/>
        <v>40.950000000000003</v>
      </c>
      <c r="AW13" s="10">
        <f t="shared" si="2"/>
        <v>24.75</v>
      </c>
      <c r="AX13" s="81">
        <f t="shared" si="2"/>
        <v>32.625</v>
      </c>
      <c r="AY13" s="11">
        <f t="shared" si="2"/>
        <v>40.5</v>
      </c>
      <c r="AZ13" s="30">
        <f t="shared" si="2"/>
        <v>23.625</v>
      </c>
      <c r="BA13" s="80">
        <f t="shared" si="2"/>
        <v>33.75</v>
      </c>
      <c r="BB13" s="31">
        <f t="shared" si="2"/>
        <v>40.950000000000003</v>
      </c>
    </row>
    <row r="14" spans="1:54" ht="39.950000000000003" customHeight="1" x14ac:dyDescent="0.25">
      <c r="A14" s="21" t="s">
        <v>130</v>
      </c>
      <c r="B14" s="154"/>
      <c r="C14" s="154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38"/>
      <c r="W14" s="39"/>
      <c r="X14" s="40"/>
      <c r="Y14" s="15"/>
      <c r="Z14" s="16"/>
      <c r="AA14" s="17"/>
      <c r="AB14" s="38"/>
      <c r="AC14" s="39"/>
      <c r="AD14" s="40"/>
      <c r="AE14" s="15"/>
      <c r="AF14" s="16"/>
      <c r="AG14" s="17"/>
      <c r="AH14" s="38"/>
      <c r="AI14" s="39"/>
      <c r="AJ14" s="40"/>
      <c r="AK14" s="15"/>
      <c r="AL14" s="16"/>
      <c r="AM14" s="17"/>
      <c r="AN14" s="38"/>
      <c r="AO14" s="39"/>
      <c r="AP14" s="40"/>
      <c r="AQ14" s="15"/>
      <c r="AR14" s="16"/>
      <c r="AS14" s="17"/>
      <c r="AT14" s="38"/>
      <c r="AU14" s="39"/>
      <c r="AV14" s="40"/>
      <c r="AW14" s="15"/>
      <c r="AX14" s="16"/>
      <c r="AY14" s="17"/>
      <c r="AZ14" s="38"/>
      <c r="BA14" s="39"/>
      <c r="BB14" s="40"/>
    </row>
    <row r="15" spans="1:54" ht="39.950000000000003" customHeight="1" thickBot="1" x14ac:dyDescent="0.3">
      <c r="A15" s="23" t="s">
        <v>1</v>
      </c>
      <c r="B15" s="155"/>
      <c r="C15" s="155"/>
      <c r="D15" s="82">
        <f>D12*0.225</f>
        <v>18.900000000000002</v>
      </c>
      <c r="E15" s="83">
        <f t="shared" ref="E15:BB15" si="3">E12*0.225</f>
        <v>21.375</v>
      </c>
      <c r="F15" s="84">
        <f t="shared" si="3"/>
        <v>26.324999999999999</v>
      </c>
      <c r="G15" s="85">
        <f t="shared" si="3"/>
        <v>18.900000000000002</v>
      </c>
      <c r="H15" s="86">
        <f t="shared" si="3"/>
        <v>21.375</v>
      </c>
      <c r="I15" s="87">
        <f t="shared" si="3"/>
        <v>26.324999999999999</v>
      </c>
      <c r="J15" s="82">
        <f t="shared" si="3"/>
        <v>16.875</v>
      </c>
      <c r="K15" s="83">
        <f t="shared" si="3"/>
        <v>21.375</v>
      </c>
      <c r="L15" s="84">
        <f t="shared" si="3"/>
        <v>27</v>
      </c>
      <c r="M15" s="85">
        <f t="shared" si="3"/>
        <v>20.25</v>
      </c>
      <c r="N15" s="86">
        <f t="shared" si="3"/>
        <v>27</v>
      </c>
      <c r="O15" s="87">
        <f t="shared" si="3"/>
        <v>34.875</v>
      </c>
      <c r="P15" s="82">
        <f t="shared" si="3"/>
        <v>19.125</v>
      </c>
      <c r="Q15" s="83">
        <f t="shared" si="3"/>
        <v>24.75</v>
      </c>
      <c r="R15" s="84">
        <f t="shared" si="3"/>
        <v>33.75</v>
      </c>
      <c r="S15" s="85">
        <f t="shared" si="3"/>
        <v>12.375</v>
      </c>
      <c r="T15" s="86">
        <f t="shared" si="3"/>
        <v>15.75</v>
      </c>
      <c r="U15" s="87">
        <f t="shared" si="3"/>
        <v>20.25</v>
      </c>
      <c r="V15" s="82">
        <f t="shared" si="3"/>
        <v>12.375</v>
      </c>
      <c r="W15" s="83">
        <f t="shared" si="3"/>
        <v>18</v>
      </c>
      <c r="X15" s="84">
        <f t="shared" si="3"/>
        <v>23.625</v>
      </c>
      <c r="Y15" s="85">
        <f t="shared" si="3"/>
        <v>15.3</v>
      </c>
      <c r="Z15" s="86">
        <f t="shared" si="3"/>
        <v>19.125</v>
      </c>
      <c r="AA15" s="87">
        <f t="shared" si="3"/>
        <v>25.2</v>
      </c>
      <c r="AB15" s="82">
        <f t="shared" si="3"/>
        <v>21.375</v>
      </c>
      <c r="AC15" s="83">
        <f t="shared" si="3"/>
        <v>24.75</v>
      </c>
      <c r="AD15" s="84">
        <f t="shared" si="3"/>
        <v>27</v>
      </c>
      <c r="AE15" s="85">
        <f t="shared" si="3"/>
        <v>21.375</v>
      </c>
      <c r="AF15" s="86">
        <f t="shared" si="3"/>
        <v>24.75</v>
      </c>
      <c r="AG15" s="87">
        <f t="shared" si="3"/>
        <v>27</v>
      </c>
      <c r="AH15" s="82">
        <f t="shared" si="3"/>
        <v>16.875</v>
      </c>
      <c r="AI15" s="83">
        <f t="shared" si="3"/>
        <v>23.625</v>
      </c>
      <c r="AJ15" s="84">
        <f t="shared" si="3"/>
        <v>29.925000000000001</v>
      </c>
      <c r="AK15" s="85">
        <f t="shared" si="3"/>
        <v>6.3</v>
      </c>
      <c r="AL15" s="86">
        <f t="shared" si="3"/>
        <v>9</v>
      </c>
      <c r="AM15" s="87">
        <f t="shared" si="3"/>
        <v>11.700000000000001</v>
      </c>
      <c r="AN15" s="82">
        <f t="shared" si="3"/>
        <v>22.95</v>
      </c>
      <c r="AO15" s="83">
        <f t="shared" si="3"/>
        <v>30.375</v>
      </c>
      <c r="AP15" s="84">
        <f t="shared" si="3"/>
        <v>39.375</v>
      </c>
      <c r="AQ15" s="85">
        <f t="shared" si="3"/>
        <v>30.375</v>
      </c>
      <c r="AR15" s="86">
        <f t="shared" si="3"/>
        <v>36</v>
      </c>
      <c r="AS15" s="87">
        <f t="shared" si="3"/>
        <v>42.75</v>
      </c>
      <c r="AT15" s="82">
        <f t="shared" si="3"/>
        <v>25.875</v>
      </c>
      <c r="AU15" s="83">
        <f t="shared" si="3"/>
        <v>31.5</v>
      </c>
      <c r="AV15" s="84">
        <f t="shared" si="3"/>
        <v>36.225000000000001</v>
      </c>
      <c r="AW15" s="85">
        <f t="shared" si="3"/>
        <v>24.75</v>
      </c>
      <c r="AX15" s="86">
        <f t="shared" si="3"/>
        <v>32.625</v>
      </c>
      <c r="AY15" s="87">
        <f t="shared" si="3"/>
        <v>40.5</v>
      </c>
      <c r="AZ15" s="82">
        <f t="shared" si="3"/>
        <v>23.625</v>
      </c>
      <c r="BA15" s="83">
        <f t="shared" si="3"/>
        <v>33.75</v>
      </c>
      <c r="BB15" s="84">
        <f t="shared" si="3"/>
        <v>40.950000000000003</v>
      </c>
    </row>
    <row r="16" spans="1:54" ht="39.950000000000003" customHeight="1" thickBot="1" x14ac:dyDescent="0.3">
      <c r="A16" s="79" t="s">
        <v>0</v>
      </c>
      <c r="B16" s="156" t="s">
        <v>123</v>
      </c>
      <c r="C16" s="155" t="s">
        <v>13</v>
      </c>
      <c r="D16" s="38">
        <v>36</v>
      </c>
      <c r="E16" s="41">
        <v>45</v>
      </c>
      <c r="F16" s="40">
        <v>60</v>
      </c>
      <c r="G16" s="15">
        <v>36</v>
      </c>
      <c r="H16" s="18">
        <v>45</v>
      </c>
      <c r="I16" s="17">
        <v>60</v>
      </c>
      <c r="J16" s="38">
        <v>22</v>
      </c>
      <c r="K16" s="41">
        <v>33</v>
      </c>
      <c r="L16" s="40">
        <v>55</v>
      </c>
      <c r="M16" s="15">
        <v>36</v>
      </c>
      <c r="N16" s="18">
        <v>46</v>
      </c>
      <c r="O16" s="17">
        <v>59</v>
      </c>
      <c r="P16" s="38">
        <v>30</v>
      </c>
      <c r="Q16" s="41">
        <v>40</v>
      </c>
      <c r="R16" s="40">
        <v>55</v>
      </c>
      <c r="S16" s="15">
        <v>20</v>
      </c>
      <c r="T16" s="18">
        <v>28</v>
      </c>
      <c r="U16" s="17">
        <v>40</v>
      </c>
      <c r="V16" s="38">
        <v>22</v>
      </c>
      <c r="W16" s="41">
        <v>33</v>
      </c>
      <c r="X16" s="40">
        <v>55</v>
      </c>
      <c r="Y16" s="15">
        <v>32</v>
      </c>
      <c r="Z16" s="18">
        <v>45</v>
      </c>
      <c r="AA16" s="17">
        <v>60</v>
      </c>
      <c r="AB16" s="38">
        <v>51</v>
      </c>
      <c r="AC16" s="41">
        <v>57</v>
      </c>
      <c r="AD16" s="40">
        <v>65</v>
      </c>
      <c r="AE16" s="15">
        <v>51</v>
      </c>
      <c r="AF16" s="18">
        <v>57</v>
      </c>
      <c r="AG16" s="17">
        <v>65</v>
      </c>
      <c r="AH16" s="38">
        <v>38</v>
      </c>
      <c r="AI16" s="41">
        <v>50</v>
      </c>
      <c r="AJ16" s="40">
        <v>62</v>
      </c>
      <c r="AK16" s="15" t="s">
        <v>93</v>
      </c>
      <c r="AL16" s="18" t="s">
        <v>94</v>
      </c>
      <c r="AM16" s="17" t="s">
        <v>25</v>
      </c>
      <c r="AN16" s="38">
        <v>30</v>
      </c>
      <c r="AO16" s="41">
        <v>40</v>
      </c>
      <c r="AP16" s="40">
        <v>58</v>
      </c>
      <c r="AQ16" s="15">
        <v>23</v>
      </c>
      <c r="AR16" s="18">
        <v>40</v>
      </c>
      <c r="AS16" s="17">
        <v>59</v>
      </c>
      <c r="AT16" s="38">
        <v>23</v>
      </c>
      <c r="AU16" s="41">
        <v>40</v>
      </c>
      <c r="AV16" s="40">
        <v>59</v>
      </c>
      <c r="AW16" s="15">
        <v>32</v>
      </c>
      <c r="AX16" s="18">
        <v>50</v>
      </c>
      <c r="AY16" s="17">
        <v>68</v>
      </c>
      <c r="AZ16" s="38">
        <v>40</v>
      </c>
      <c r="BA16" s="41">
        <v>55</v>
      </c>
      <c r="BB16" s="40">
        <v>70</v>
      </c>
    </row>
    <row r="17" spans="1:54" ht="39.950000000000003" customHeight="1" thickBot="1" x14ac:dyDescent="0.3">
      <c r="A17" s="21" t="s">
        <v>131</v>
      </c>
      <c r="B17" s="157"/>
      <c r="C17" s="152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  <c r="Y17" s="15"/>
      <c r="Z17" s="18"/>
      <c r="AA17" s="17"/>
      <c r="AB17" s="38"/>
      <c r="AC17" s="41"/>
      <c r="AD17" s="40"/>
      <c r="AE17" s="15"/>
      <c r="AF17" s="18"/>
      <c r="AG17" s="17"/>
      <c r="AH17" s="38"/>
      <c r="AI17" s="41"/>
      <c r="AJ17" s="40"/>
      <c r="AK17" s="15"/>
      <c r="AL17" s="18"/>
      <c r="AM17" s="17"/>
      <c r="AN17" s="38"/>
      <c r="AO17" s="41"/>
      <c r="AP17" s="40"/>
      <c r="AQ17" s="15"/>
      <c r="AR17" s="18"/>
      <c r="AS17" s="17"/>
      <c r="AT17" s="38"/>
      <c r="AU17" s="41"/>
      <c r="AV17" s="40"/>
      <c r="AW17" s="15"/>
      <c r="AX17" s="18"/>
      <c r="AY17" s="17"/>
      <c r="AZ17" s="38"/>
      <c r="BA17" s="41"/>
      <c r="BB17" s="40"/>
    </row>
    <row r="18" spans="1:54" ht="39.950000000000003" customHeight="1" thickBot="1" x14ac:dyDescent="0.3">
      <c r="A18" s="24" t="s">
        <v>1</v>
      </c>
      <c r="B18" s="158"/>
      <c r="C18" s="152"/>
      <c r="D18" s="38">
        <v>41</v>
      </c>
      <c r="E18" s="41">
        <v>50</v>
      </c>
      <c r="F18" s="40">
        <v>67</v>
      </c>
      <c r="G18" s="15">
        <v>41</v>
      </c>
      <c r="H18" s="18">
        <v>50</v>
      </c>
      <c r="I18" s="17">
        <v>67</v>
      </c>
      <c r="J18" s="38">
        <v>28</v>
      </c>
      <c r="K18" s="41">
        <v>40</v>
      </c>
      <c r="L18" s="40">
        <v>60</v>
      </c>
      <c r="M18" s="15">
        <v>40</v>
      </c>
      <c r="N18" s="18">
        <v>55</v>
      </c>
      <c r="O18" s="17">
        <v>75</v>
      </c>
      <c r="P18" s="38">
        <v>37</v>
      </c>
      <c r="Q18" s="41">
        <v>50</v>
      </c>
      <c r="R18" s="40">
        <v>73</v>
      </c>
      <c r="S18" s="15">
        <v>25</v>
      </c>
      <c r="T18" s="18">
        <v>35</v>
      </c>
      <c r="U18" s="17">
        <v>50</v>
      </c>
      <c r="V18" s="38">
        <v>28</v>
      </c>
      <c r="W18" s="41">
        <v>40</v>
      </c>
      <c r="X18" s="40">
        <v>60</v>
      </c>
      <c r="Y18" s="15">
        <v>38</v>
      </c>
      <c r="Z18" s="18">
        <v>48</v>
      </c>
      <c r="AA18" s="17">
        <v>64</v>
      </c>
      <c r="AB18" s="38">
        <v>56</v>
      </c>
      <c r="AC18" s="41">
        <v>62</v>
      </c>
      <c r="AD18" s="40">
        <v>70</v>
      </c>
      <c r="AE18" s="15">
        <v>56</v>
      </c>
      <c r="AF18" s="18">
        <v>62</v>
      </c>
      <c r="AG18" s="17">
        <v>70</v>
      </c>
      <c r="AH18" s="38">
        <v>43</v>
      </c>
      <c r="AI18" s="41">
        <v>57</v>
      </c>
      <c r="AJ18" s="40">
        <v>69</v>
      </c>
      <c r="AK18" s="15" t="s">
        <v>94</v>
      </c>
      <c r="AL18" s="18" t="s">
        <v>95</v>
      </c>
      <c r="AM18" s="17" t="s">
        <v>96</v>
      </c>
      <c r="AN18" s="38">
        <v>32</v>
      </c>
      <c r="AO18" s="41">
        <v>50</v>
      </c>
      <c r="AP18" s="40">
        <v>62</v>
      </c>
      <c r="AQ18" s="15">
        <v>33</v>
      </c>
      <c r="AR18" s="18">
        <v>48</v>
      </c>
      <c r="AS18" s="17">
        <v>66</v>
      </c>
      <c r="AT18" s="38">
        <v>33</v>
      </c>
      <c r="AU18" s="41">
        <v>48</v>
      </c>
      <c r="AV18" s="40">
        <v>66</v>
      </c>
      <c r="AW18" s="15">
        <v>43</v>
      </c>
      <c r="AX18" s="18">
        <v>65</v>
      </c>
      <c r="AY18" s="17">
        <v>87</v>
      </c>
      <c r="AZ18" s="38">
        <v>60</v>
      </c>
      <c r="BA18" s="41">
        <v>75</v>
      </c>
      <c r="BB18" s="40">
        <v>90</v>
      </c>
    </row>
    <row r="19" spans="1:54" ht="48.75" thickBot="1" x14ac:dyDescent="0.3">
      <c r="A19" s="20" t="s">
        <v>141</v>
      </c>
      <c r="B19" s="53" t="s">
        <v>124</v>
      </c>
      <c r="C19" s="52" t="s">
        <v>13</v>
      </c>
      <c r="D19" s="42">
        <v>1120</v>
      </c>
      <c r="E19" s="43">
        <v>1300</v>
      </c>
      <c r="F19" s="44">
        <v>1530</v>
      </c>
      <c r="G19" s="7">
        <v>1120</v>
      </c>
      <c r="H19" s="9">
        <v>1300</v>
      </c>
      <c r="I19" s="8">
        <v>1530</v>
      </c>
      <c r="J19" s="42">
        <v>1050</v>
      </c>
      <c r="K19" s="43">
        <v>1200</v>
      </c>
      <c r="L19" s="44">
        <v>1350</v>
      </c>
      <c r="M19" s="7">
        <v>850</v>
      </c>
      <c r="N19" s="9">
        <v>1100</v>
      </c>
      <c r="O19" s="8">
        <v>1300</v>
      </c>
      <c r="P19" s="42">
        <v>850</v>
      </c>
      <c r="Q19" s="43">
        <v>1100</v>
      </c>
      <c r="R19" s="44">
        <v>1350</v>
      </c>
      <c r="S19" s="7">
        <v>1150</v>
      </c>
      <c r="T19" s="9">
        <v>1350</v>
      </c>
      <c r="U19" s="8">
        <v>1550</v>
      </c>
      <c r="V19" s="42">
        <v>1050</v>
      </c>
      <c r="W19" s="43">
        <v>1200</v>
      </c>
      <c r="X19" s="44">
        <v>1350</v>
      </c>
      <c r="Y19" s="7">
        <v>1300</v>
      </c>
      <c r="Z19" s="9">
        <v>1400</v>
      </c>
      <c r="AA19" s="8">
        <v>1600</v>
      </c>
      <c r="AB19" s="42"/>
      <c r="AC19" s="43"/>
      <c r="AD19" s="44"/>
      <c r="AE19" s="7"/>
      <c r="AF19" s="9"/>
      <c r="AG19" s="8"/>
      <c r="AH19" s="42">
        <v>1100</v>
      </c>
      <c r="AI19" s="43">
        <v>1300</v>
      </c>
      <c r="AJ19" s="44">
        <v>1475</v>
      </c>
      <c r="AK19" s="7">
        <v>1100</v>
      </c>
      <c r="AL19" s="9">
        <v>1300</v>
      </c>
      <c r="AM19" s="8">
        <v>1500</v>
      </c>
      <c r="AN19" s="42">
        <v>1100</v>
      </c>
      <c r="AO19" s="43">
        <v>1250</v>
      </c>
      <c r="AP19" s="44">
        <v>1400</v>
      </c>
      <c r="AQ19" s="7">
        <v>875</v>
      </c>
      <c r="AR19" s="9">
        <v>950</v>
      </c>
      <c r="AS19" s="8">
        <v>1150</v>
      </c>
      <c r="AT19" s="42">
        <v>850</v>
      </c>
      <c r="AU19" s="43">
        <v>1000</v>
      </c>
      <c r="AV19" s="44">
        <v>1200</v>
      </c>
      <c r="AW19" s="7"/>
      <c r="AX19" s="9"/>
      <c r="AY19" s="8"/>
      <c r="AZ19" s="42"/>
      <c r="BA19" s="43"/>
      <c r="BB19" s="44"/>
    </row>
    <row r="20" spans="1:54" ht="48.75" thickBot="1" x14ac:dyDescent="0.3">
      <c r="A20" s="20" t="s">
        <v>142</v>
      </c>
      <c r="B20" s="53" t="s">
        <v>124</v>
      </c>
      <c r="C20" s="52" t="s">
        <v>13</v>
      </c>
      <c r="D20" s="45">
        <v>725</v>
      </c>
      <c r="E20" s="46">
        <v>850</v>
      </c>
      <c r="F20" s="47">
        <v>1050</v>
      </c>
      <c r="G20" s="3">
        <v>725</v>
      </c>
      <c r="H20" s="5">
        <v>850</v>
      </c>
      <c r="I20" s="4">
        <v>1050</v>
      </c>
      <c r="J20" s="45">
        <v>750</v>
      </c>
      <c r="K20" s="46">
        <v>850</v>
      </c>
      <c r="L20" s="47">
        <v>1100</v>
      </c>
      <c r="M20" s="3">
        <v>750</v>
      </c>
      <c r="N20" s="5">
        <v>850</v>
      </c>
      <c r="O20" s="4">
        <v>1100</v>
      </c>
      <c r="P20" s="45">
        <v>675</v>
      </c>
      <c r="Q20" s="46">
        <v>800</v>
      </c>
      <c r="R20" s="47">
        <v>1100</v>
      </c>
      <c r="S20" s="3">
        <v>725</v>
      </c>
      <c r="T20" s="5">
        <v>900</v>
      </c>
      <c r="U20" s="4">
        <v>1150</v>
      </c>
      <c r="V20" s="45">
        <v>700</v>
      </c>
      <c r="W20" s="46">
        <v>900</v>
      </c>
      <c r="X20" s="47">
        <v>1100</v>
      </c>
      <c r="Y20" s="3">
        <v>750</v>
      </c>
      <c r="Z20" s="5">
        <v>850</v>
      </c>
      <c r="AA20" s="4">
        <v>1100</v>
      </c>
      <c r="AB20" s="45"/>
      <c r="AC20" s="46"/>
      <c r="AD20" s="47"/>
      <c r="AE20" s="3"/>
      <c r="AF20" s="5"/>
      <c r="AG20" s="4"/>
      <c r="AH20" s="45">
        <v>700</v>
      </c>
      <c r="AI20" s="46">
        <v>850</v>
      </c>
      <c r="AJ20" s="47">
        <v>1200</v>
      </c>
      <c r="AK20" s="3">
        <v>700</v>
      </c>
      <c r="AL20" s="5">
        <v>850</v>
      </c>
      <c r="AM20" s="4">
        <v>1200</v>
      </c>
      <c r="AN20" s="45">
        <v>700</v>
      </c>
      <c r="AO20" s="46">
        <v>850</v>
      </c>
      <c r="AP20" s="47">
        <v>1200</v>
      </c>
      <c r="AQ20" s="3">
        <v>700</v>
      </c>
      <c r="AR20" s="5">
        <v>850</v>
      </c>
      <c r="AS20" s="4">
        <v>1200</v>
      </c>
      <c r="AT20" s="45">
        <v>700</v>
      </c>
      <c r="AU20" s="46">
        <v>850</v>
      </c>
      <c r="AV20" s="47">
        <v>1200</v>
      </c>
      <c r="AW20" s="3"/>
      <c r="AX20" s="5"/>
      <c r="AY20" s="4"/>
      <c r="AZ20" s="45"/>
      <c r="BA20" s="46"/>
      <c r="BB20" s="47"/>
    </row>
    <row r="21" spans="1:54" ht="39" thickBot="1" x14ac:dyDescent="0.3">
      <c r="A21" s="20" t="s">
        <v>143</v>
      </c>
      <c r="B21" s="54" t="s">
        <v>56</v>
      </c>
      <c r="C21" s="52" t="s">
        <v>14</v>
      </c>
      <c r="D21" s="42"/>
      <c r="E21" s="43"/>
      <c r="F21" s="44"/>
      <c r="G21" s="7"/>
      <c r="H21" s="9"/>
      <c r="I21" s="8"/>
      <c r="J21" s="42"/>
      <c r="K21" s="43"/>
      <c r="L21" s="44"/>
      <c r="M21" s="7"/>
      <c r="N21" s="9"/>
      <c r="O21" s="8"/>
      <c r="P21" s="42"/>
      <c r="Q21" s="43"/>
      <c r="R21" s="44"/>
      <c r="S21" s="7"/>
      <c r="T21" s="9"/>
      <c r="U21" s="8"/>
      <c r="V21" s="42"/>
      <c r="W21" s="43"/>
      <c r="X21" s="44"/>
      <c r="Y21" s="7"/>
      <c r="Z21" s="9"/>
      <c r="AA21" s="8"/>
      <c r="AB21" s="42">
        <v>230</v>
      </c>
      <c r="AC21" s="43">
        <v>290</v>
      </c>
      <c r="AD21" s="44" t="s">
        <v>91</v>
      </c>
      <c r="AE21" s="7">
        <v>230</v>
      </c>
      <c r="AF21" s="9">
        <v>290</v>
      </c>
      <c r="AG21" s="8">
        <v>350</v>
      </c>
      <c r="AH21" s="42"/>
      <c r="AI21" s="43"/>
      <c r="AJ21" s="44"/>
      <c r="AK21" s="7"/>
      <c r="AL21" s="9"/>
      <c r="AM21" s="8"/>
      <c r="AN21" s="42"/>
      <c r="AO21" s="43"/>
      <c r="AP21" s="44"/>
      <c r="AQ21" s="7"/>
      <c r="AR21" s="9"/>
      <c r="AS21" s="8"/>
      <c r="AT21" s="42"/>
      <c r="AU21" s="43"/>
      <c r="AV21" s="44"/>
      <c r="AW21" s="7">
        <v>280</v>
      </c>
      <c r="AX21" s="9">
        <v>415</v>
      </c>
      <c r="AY21" s="8">
        <v>550</v>
      </c>
      <c r="AZ21" s="42">
        <v>220</v>
      </c>
      <c r="BA21" s="43">
        <v>280</v>
      </c>
      <c r="BB21" s="44" t="s">
        <v>99</v>
      </c>
    </row>
    <row r="22" spans="1:54" ht="40.5" customHeight="1" thickBot="1" x14ac:dyDescent="0.3">
      <c r="A22" s="20" t="s">
        <v>125</v>
      </c>
      <c r="B22" s="54" t="s">
        <v>126</v>
      </c>
      <c r="C22" s="52" t="s">
        <v>127</v>
      </c>
      <c r="D22" s="88"/>
      <c r="E22" s="89"/>
      <c r="F22" s="90"/>
      <c r="G22" s="91"/>
      <c r="H22" s="92"/>
      <c r="I22" s="93"/>
      <c r="J22" s="88"/>
      <c r="K22" s="89"/>
      <c r="L22" s="90"/>
      <c r="M22" s="91"/>
      <c r="N22" s="92"/>
      <c r="O22" s="93"/>
      <c r="P22" s="88"/>
      <c r="Q22" s="89"/>
      <c r="R22" s="90"/>
      <c r="S22" s="91"/>
      <c r="T22" s="92"/>
      <c r="U22" s="93"/>
      <c r="V22" s="88"/>
      <c r="W22" s="89"/>
      <c r="X22" s="90"/>
      <c r="Y22" s="91"/>
      <c r="Z22" s="92"/>
      <c r="AA22" s="93"/>
      <c r="AB22" s="88">
        <f t="shared" ref="AB22:AG22" si="4">AB21*0.1968426</f>
        <v>45.273797999999999</v>
      </c>
      <c r="AC22" s="89">
        <f t="shared" si="4"/>
        <v>57.084354000000005</v>
      </c>
      <c r="AD22" s="90">
        <f t="shared" si="4"/>
        <v>68.894909999999996</v>
      </c>
      <c r="AE22" s="91">
        <f t="shared" si="4"/>
        <v>45.273797999999999</v>
      </c>
      <c r="AF22" s="92">
        <f t="shared" si="4"/>
        <v>57.084354000000005</v>
      </c>
      <c r="AG22" s="93">
        <f t="shared" si="4"/>
        <v>68.894909999999996</v>
      </c>
      <c r="AH22" s="88"/>
      <c r="AI22" s="89"/>
      <c r="AJ22" s="90"/>
      <c r="AK22" s="91"/>
      <c r="AL22" s="92"/>
      <c r="AM22" s="93"/>
      <c r="AN22" s="88"/>
      <c r="AO22" s="89"/>
      <c r="AP22" s="90"/>
      <c r="AQ22" s="91"/>
      <c r="AR22" s="92"/>
      <c r="AS22" s="93"/>
      <c r="AT22" s="88"/>
      <c r="AU22" s="89"/>
      <c r="AV22" s="90"/>
      <c r="AW22" s="91">
        <f t="shared" ref="AW22" si="5">AW21*0.1968426</f>
        <v>55.115928000000004</v>
      </c>
      <c r="AX22" s="92">
        <f t="shared" ref="AX22" si="6">AX21*0.1968426</f>
        <v>81.689678999999998</v>
      </c>
      <c r="AY22" s="93">
        <f t="shared" ref="AY22" si="7">AY21*0.1968426</f>
        <v>108.26343</v>
      </c>
      <c r="AZ22" s="88">
        <f t="shared" ref="AZ22" si="8">AZ21*0.1968426</f>
        <v>43.305371999999998</v>
      </c>
      <c r="BA22" s="89">
        <f t="shared" ref="BA22" si="9">BA21*0.1968426</f>
        <v>55.115928000000004</v>
      </c>
      <c r="BB22" s="90">
        <f t="shared" ref="BB22" si="10">BB21*0.1968426</f>
        <v>66.926484000000002</v>
      </c>
    </row>
    <row r="26" spans="1:54" x14ac:dyDescent="0.25">
      <c r="AE26" s="149" t="s">
        <v>45</v>
      </c>
      <c r="AF26" s="149"/>
      <c r="AG26" s="149"/>
      <c r="AH26" s="149"/>
      <c r="AI26" s="149" t="s">
        <v>46</v>
      </c>
      <c r="AJ26" s="149"/>
      <c r="AK26" s="149"/>
      <c r="AL26" s="149"/>
    </row>
    <row r="27" spans="1:54" x14ac:dyDescent="0.25">
      <c r="AE27" s="149"/>
      <c r="AF27" s="149"/>
      <c r="AG27" s="149"/>
      <c r="AH27" s="149"/>
      <c r="AI27" s="149"/>
      <c r="AJ27" s="149"/>
      <c r="AK27" s="149"/>
      <c r="AL27" s="149"/>
    </row>
    <row r="28" spans="1:54" x14ac:dyDescent="0.25">
      <c r="AE28" s="149"/>
      <c r="AF28" s="149"/>
      <c r="AG28" s="149"/>
      <c r="AH28" s="149"/>
      <c r="AI28" s="149"/>
      <c r="AJ28" s="149"/>
      <c r="AK28" s="149"/>
      <c r="AL28" s="149"/>
    </row>
    <row r="29" spans="1:54" x14ac:dyDescent="0.25">
      <c r="AE29" s="140" t="s">
        <v>47</v>
      </c>
      <c r="AF29" s="140"/>
      <c r="AG29" s="140"/>
      <c r="AH29" s="140"/>
      <c r="AI29" s="140" t="s">
        <v>48</v>
      </c>
      <c r="AJ29" s="140"/>
      <c r="AK29" s="140"/>
      <c r="AL29" s="140"/>
    </row>
    <row r="30" spans="1:54" x14ac:dyDescent="0.25">
      <c r="AE30" s="140"/>
      <c r="AF30" s="140"/>
      <c r="AG30" s="140"/>
      <c r="AH30" s="140"/>
      <c r="AI30" s="140"/>
      <c r="AJ30" s="140"/>
      <c r="AK30" s="140"/>
      <c r="AL30" s="140"/>
    </row>
    <row r="31" spans="1:54" x14ac:dyDescent="0.25">
      <c r="AE31" s="140"/>
      <c r="AF31" s="140"/>
      <c r="AG31" s="140"/>
      <c r="AH31" s="140"/>
      <c r="AI31" s="140"/>
      <c r="AJ31" s="140"/>
      <c r="AK31" s="140"/>
      <c r="AL31" s="140"/>
    </row>
  </sheetData>
  <mergeCells count="36">
    <mergeCell ref="AE26:AH28"/>
    <mergeCell ref="AI26:AL28"/>
    <mergeCell ref="AE29:AH31"/>
    <mergeCell ref="AI29:AL31"/>
    <mergeCell ref="A8:A9"/>
    <mergeCell ref="B10:B12"/>
    <mergeCell ref="C10:C12"/>
    <mergeCell ref="B13:B15"/>
    <mergeCell ref="C13:C15"/>
    <mergeCell ref="B16:B18"/>
    <mergeCell ref="C16:C18"/>
    <mergeCell ref="A6:A7"/>
    <mergeCell ref="AN4:AP4"/>
    <mergeCell ref="AQ4:AS4"/>
    <mergeCell ref="AT4:AV4"/>
    <mergeCell ref="AW4:AY4"/>
    <mergeCell ref="D4:F4"/>
    <mergeCell ref="G4:I4"/>
    <mergeCell ref="J4:L4"/>
    <mergeCell ref="M4:O4"/>
    <mergeCell ref="P4:R4"/>
    <mergeCell ref="S4:U4"/>
    <mergeCell ref="AZ4:BB4"/>
    <mergeCell ref="V4:X4"/>
    <mergeCell ref="Y4:AA4"/>
    <mergeCell ref="AB4:AD4"/>
    <mergeCell ref="AE4:AG4"/>
    <mergeCell ref="AH4:AJ4"/>
    <mergeCell ref="AK4:AM4"/>
    <mergeCell ref="A1:D1"/>
    <mergeCell ref="E1:AF1"/>
    <mergeCell ref="AG1:AM1"/>
    <mergeCell ref="A2:D2"/>
    <mergeCell ref="E2:O2"/>
    <mergeCell ref="P2:AA2"/>
    <mergeCell ref="AB2:AM2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C4C1C-7BC5-4882-B46F-E7C65DCC66AC}">
  <sheetPr>
    <pageSetUpPr fitToPage="1"/>
  </sheetPr>
  <dimension ref="A1:AM31"/>
  <sheetViews>
    <sheetView zoomScale="70" zoomScaleNormal="70" workbookViewId="0">
      <selection activeCell="A20" sqref="A20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4" width="6" style="6" bestFit="1" customWidth="1"/>
    <col min="5" max="29" width="7" style="6" bestFit="1" customWidth="1"/>
    <col min="30" max="31" width="5.7109375" style="6" customWidth="1"/>
    <col min="32" max="39" width="7" style="6" bestFit="1" customWidth="1"/>
    <col min="40" max="40" width="7.85546875" style="6" bestFit="1" customWidth="1"/>
    <col min="41" max="41" width="7" style="6" bestFit="1" customWidth="1"/>
    <col min="42" max="42" width="8.140625" style="6" bestFit="1" customWidth="1"/>
    <col min="43" max="43" width="7.85546875" style="6" bestFit="1" customWidth="1"/>
    <col min="44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16384" width="9.140625" style="6"/>
  </cols>
  <sheetData>
    <row r="1" spans="1:39" ht="42" customHeight="1" x14ac:dyDescent="0.25">
      <c r="A1" s="138" t="s">
        <v>41</v>
      </c>
      <c r="B1" s="138"/>
      <c r="C1" s="138"/>
      <c r="D1" s="138"/>
      <c r="E1" s="139" t="s">
        <v>147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 t="s">
        <v>44</v>
      </c>
      <c r="AH1" s="140"/>
      <c r="AI1" s="140"/>
      <c r="AJ1" s="140"/>
      <c r="AK1" s="140"/>
      <c r="AL1" s="140"/>
      <c r="AM1" s="140"/>
    </row>
    <row r="2" spans="1:39" ht="39.950000000000003" customHeight="1" x14ac:dyDescent="0.25">
      <c r="A2" s="138" t="s">
        <v>42</v>
      </c>
      <c r="B2" s="138"/>
      <c r="C2" s="138"/>
      <c r="D2" s="138"/>
      <c r="E2" s="140" t="s">
        <v>49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 t="s">
        <v>43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 t="s">
        <v>57</v>
      </c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ht="24" customHeight="1" thickBot="1" x14ac:dyDescent="0.3"/>
    <row r="4" spans="1:39" ht="39.950000000000003" customHeight="1" thickBot="1" x14ac:dyDescent="0.3">
      <c r="D4" s="143" t="s">
        <v>79</v>
      </c>
      <c r="E4" s="144"/>
      <c r="F4" s="145"/>
      <c r="G4" s="146" t="s">
        <v>101</v>
      </c>
      <c r="H4" s="147"/>
      <c r="I4" s="148"/>
      <c r="J4" s="143" t="s">
        <v>29</v>
      </c>
      <c r="K4" s="144"/>
      <c r="L4" s="145"/>
      <c r="M4" s="146" t="s">
        <v>92</v>
      </c>
      <c r="N4" s="147"/>
      <c r="O4" s="148"/>
      <c r="P4" s="143" t="s">
        <v>102</v>
      </c>
      <c r="Q4" s="144"/>
      <c r="R4" s="145"/>
      <c r="S4" s="146" t="s">
        <v>51</v>
      </c>
      <c r="T4" s="147"/>
      <c r="U4" s="148"/>
      <c r="V4" s="143" t="s">
        <v>105</v>
      </c>
      <c r="W4" s="144"/>
      <c r="X4" s="145"/>
      <c r="Y4" s="146" t="s">
        <v>106</v>
      </c>
      <c r="Z4" s="147"/>
      <c r="AA4" s="148"/>
      <c r="AB4" s="143" t="s">
        <v>107</v>
      </c>
      <c r="AC4" s="144"/>
      <c r="AD4" s="145"/>
      <c r="AE4" s="146" t="s">
        <v>108</v>
      </c>
      <c r="AF4" s="147"/>
      <c r="AG4" s="148"/>
    </row>
    <row r="5" spans="1:39" ht="39.950000000000003" customHeight="1" thickBot="1" x14ac:dyDescent="0.3">
      <c r="B5" s="19" t="s">
        <v>133</v>
      </c>
      <c r="C5" s="1" t="s">
        <v>134</v>
      </c>
      <c r="D5" s="28" t="s">
        <v>135</v>
      </c>
      <c r="E5" s="28" t="s">
        <v>136</v>
      </c>
      <c r="F5" s="29" t="s">
        <v>137</v>
      </c>
      <c r="G5" s="28" t="s">
        <v>135</v>
      </c>
      <c r="H5" s="28" t="s">
        <v>136</v>
      </c>
      <c r="I5" s="29" t="s">
        <v>137</v>
      </c>
      <c r="J5" s="28" t="s">
        <v>135</v>
      </c>
      <c r="K5" s="28" t="s">
        <v>136</v>
      </c>
      <c r="L5" s="29" t="s">
        <v>137</v>
      </c>
      <c r="M5" s="28" t="s">
        <v>135</v>
      </c>
      <c r="N5" s="28" t="s">
        <v>136</v>
      </c>
      <c r="O5" s="29" t="s">
        <v>137</v>
      </c>
      <c r="P5" s="28" t="s">
        <v>135</v>
      </c>
      <c r="Q5" s="28" t="s">
        <v>136</v>
      </c>
      <c r="R5" s="29" t="s">
        <v>137</v>
      </c>
      <c r="S5" s="28" t="s">
        <v>135</v>
      </c>
      <c r="T5" s="28" t="s">
        <v>136</v>
      </c>
      <c r="U5" s="29" t="s">
        <v>137</v>
      </c>
      <c r="V5" s="28" t="s">
        <v>135</v>
      </c>
      <c r="W5" s="28" t="s">
        <v>136</v>
      </c>
      <c r="X5" s="29" t="s">
        <v>137</v>
      </c>
      <c r="Y5" s="28" t="s">
        <v>135</v>
      </c>
      <c r="Z5" s="28" t="s">
        <v>136</v>
      </c>
      <c r="AA5" s="29" t="s">
        <v>137</v>
      </c>
      <c r="AB5" s="28" t="s">
        <v>135</v>
      </c>
      <c r="AC5" s="28" t="s">
        <v>136</v>
      </c>
      <c r="AD5" s="29" t="s">
        <v>137</v>
      </c>
      <c r="AE5" s="28" t="s">
        <v>135</v>
      </c>
      <c r="AF5" s="28" t="s">
        <v>136</v>
      </c>
      <c r="AG5" s="29" t="s">
        <v>137</v>
      </c>
    </row>
    <row r="6" spans="1:39" ht="39.950000000000003" customHeight="1" thickBot="1" x14ac:dyDescent="0.3">
      <c r="A6" s="141" t="s">
        <v>128</v>
      </c>
      <c r="B6" s="116" t="s">
        <v>53</v>
      </c>
      <c r="C6" s="117" t="s">
        <v>16</v>
      </c>
      <c r="D6" s="55">
        <v>72</v>
      </c>
      <c r="E6" s="56">
        <v>80</v>
      </c>
      <c r="F6" s="57">
        <v>88</v>
      </c>
      <c r="G6" s="58">
        <v>72</v>
      </c>
      <c r="H6" s="59">
        <v>80</v>
      </c>
      <c r="I6" s="60">
        <v>88</v>
      </c>
      <c r="J6" s="55">
        <v>82</v>
      </c>
      <c r="K6" s="56">
        <v>92</v>
      </c>
      <c r="L6" s="57">
        <v>102</v>
      </c>
      <c r="M6" s="58">
        <v>85</v>
      </c>
      <c r="N6" s="59">
        <v>95</v>
      </c>
      <c r="O6" s="60">
        <v>105</v>
      </c>
      <c r="P6" s="55">
        <v>70</v>
      </c>
      <c r="Q6" s="56">
        <v>80</v>
      </c>
      <c r="R6" s="57">
        <v>90</v>
      </c>
      <c r="S6" s="58">
        <v>80</v>
      </c>
      <c r="T6" s="59">
        <v>90</v>
      </c>
      <c r="U6" s="60">
        <v>100</v>
      </c>
      <c r="V6" s="55">
        <v>68</v>
      </c>
      <c r="W6" s="56">
        <v>80</v>
      </c>
      <c r="X6" s="57">
        <v>92</v>
      </c>
      <c r="Y6" s="58">
        <v>74</v>
      </c>
      <c r="Z6" s="59">
        <v>87</v>
      </c>
      <c r="AA6" s="60">
        <v>100</v>
      </c>
      <c r="AB6" s="55">
        <v>144</v>
      </c>
      <c r="AC6" s="56">
        <v>160</v>
      </c>
      <c r="AD6" s="57">
        <v>176</v>
      </c>
      <c r="AE6" s="58">
        <v>156</v>
      </c>
      <c r="AF6" s="59">
        <v>177</v>
      </c>
      <c r="AG6" s="60">
        <v>198</v>
      </c>
    </row>
    <row r="7" spans="1:39" ht="39.950000000000003" customHeight="1" thickBot="1" x14ac:dyDescent="0.3">
      <c r="A7" s="142"/>
      <c r="B7" s="116" t="s">
        <v>116</v>
      </c>
      <c r="C7" s="117" t="s">
        <v>119</v>
      </c>
      <c r="D7" s="61">
        <f>D6*0.0295</f>
        <v>2.1239999999999997</v>
      </c>
      <c r="E7" s="62">
        <f t="shared" ref="E7:AG7" si="0">E6*0.0295</f>
        <v>2.36</v>
      </c>
      <c r="F7" s="63">
        <f t="shared" si="0"/>
        <v>2.5960000000000001</v>
      </c>
      <c r="G7" s="64">
        <f t="shared" si="0"/>
        <v>2.1239999999999997</v>
      </c>
      <c r="H7" s="65">
        <f t="shared" si="0"/>
        <v>2.36</v>
      </c>
      <c r="I7" s="66">
        <f t="shared" si="0"/>
        <v>2.5960000000000001</v>
      </c>
      <c r="J7" s="61">
        <f t="shared" si="0"/>
        <v>2.419</v>
      </c>
      <c r="K7" s="62">
        <f t="shared" si="0"/>
        <v>2.714</v>
      </c>
      <c r="L7" s="63">
        <f t="shared" si="0"/>
        <v>3.0089999999999999</v>
      </c>
      <c r="M7" s="64">
        <f t="shared" si="0"/>
        <v>2.5074999999999998</v>
      </c>
      <c r="N7" s="65">
        <f t="shared" si="0"/>
        <v>2.8024999999999998</v>
      </c>
      <c r="O7" s="66">
        <f t="shared" si="0"/>
        <v>3.0974999999999997</v>
      </c>
      <c r="P7" s="61">
        <f t="shared" si="0"/>
        <v>2.0649999999999999</v>
      </c>
      <c r="Q7" s="62">
        <f t="shared" si="0"/>
        <v>2.36</v>
      </c>
      <c r="R7" s="63">
        <f t="shared" si="0"/>
        <v>2.6549999999999998</v>
      </c>
      <c r="S7" s="64">
        <f t="shared" si="0"/>
        <v>2.36</v>
      </c>
      <c r="T7" s="65">
        <f t="shared" si="0"/>
        <v>2.6549999999999998</v>
      </c>
      <c r="U7" s="66">
        <f t="shared" si="0"/>
        <v>2.9499999999999997</v>
      </c>
      <c r="V7" s="61">
        <f t="shared" si="0"/>
        <v>2.0059999999999998</v>
      </c>
      <c r="W7" s="62">
        <f t="shared" si="0"/>
        <v>2.36</v>
      </c>
      <c r="X7" s="63">
        <f t="shared" si="0"/>
        <v>2.714</v>
      </c>
      <c r="Y7" s="64">
        <f t="shared" si="0"/>
        <v>2.1829999999999998</v>
      </c>
      <c r="Z7" s="65">
        <f t="shared" si="0"/>
        <v>2.5665</v>
      </c>
      <c r="AA7" s="66">
        <f t="shared" si="0"/>
        <v>2.9499999999999997</v>
      </c>
      <c r="AB7" s="61">
        <f t="shared" si="0"/>
        <v>4.2479999999999993</v>
      </c>
      <c r="AC7" s="62">
        <f t="shared" si="0"/>
        <v>4.72</v>
      </c>
      <c r="AD7" s="63">
        <f t="shared" si="0"/>
        <v>5.1920000000000002</v>
      </c>
      <c r="AE7" s="64">
        <f t="shared" si="0"/>
        <v>4.6019999999999994</v>
      </c>
      <c r="AF7" s="65">
        <f t="shared" si="0"/>
        <v>5.2214999999999998</v>
      </c>
      <c r="AG7" s="66">
        <f t="shared" si="0"/>
        <v>5.8409999999999993</v>
      </c>
    </row>
    <row r="8" spans="1:39" ht="39.950000000000003" customHeight="1" thickBot="1" x14ac:dyDescent="0.3">
      <c r="A8" s="141" t="s">
        <v>129</v>
      </c>
      <c r="B8" s="116" t="s">
        <v>54</v>
      </c>
      <c r="C8" s="117" t="s">
        <v>11</v>
      </c>
      <c r="D8" s="32">
        <v>0.7</v>
      </c>
      <c r="E8" s="33">
        <v>0.85</v>
      </c>
      <c r="F8" s="34">
        <v>0.95</v>
      </c>
      <c r="G8" s="25">
        <v>0.8</v>
      </c>
      <c r="H8" s="26">
        <v>1</v>
      </c>
      <c r="I8" s="27">
        <v>1.2</v>
      </c>
      <c r="J8" s="32">
        <v>1</v>
      </c>
      <c r="K8" s="33">
        <v>1.2</v>
      </c>
      <c r="L8" s="34">
        <v>1.5</v>
      </c>
      <c r="M8" s="25">
        <v>1</v>
      </c>
      <c r="N8" s="26">
        <v>1.25</v>
      </c>
      <c r="O8" s="27">
        <v>1.5</v>
      </c>
      <c r="P8" s="32">
        <v>0.84</v>
      </c>
      <c r="Q8" s="33">
        <v>0.98</v>
      </c>
      <c r="R8" s="34">
        <v>1.1499999999999999</v>
      </c>
      <c r="S8" s="25">
        <v>0.9</v>
      </c>
      <c r="T8" s="26">
        <v>1.1000000000000001</v>
      </c>
      <c r="U8" s="27">
        <v>1.3</v>
      </c>
      <c r="V8" s="32">
        <v>0.8</v>
      </c>
      <c r="W8" s="33">
        <v>0.94</v>
      </c>
      <c r="X8" s="34">
        <v>1.08</v>
      </c>
      <c r="Y8" s="25">
        <v>0.85</v>
      </c>
      <c r="Z8" s="26">
        <v>1.1000000000000001</v>
      </c>
      <c r="AA8" s="27">
        <v>1.3</v>
      </c>
      <c r="AB8" s="32">
        <v>1.2</v>
      </c>
      <c r="AC8" s="33">
        <v>1.4</v>
      </c>
      <c r="AD8" s="34">
        <v>1.6</v>
      </c>
      <c r="AE8" s="25">
        <v>1.3</v>
      </c>
      <c r="AF8" s="26">
        <v>1.6</v>
      </c>
      <c r="AG8" s="27">
        <v>1.9</v>
      </c>
    </row>
    <row r="9" spans="1:39" ht="39.950000000000003" customHeight="1" thickBot="1" x14ac:dyDescent="0.3">
      <c r="A9" s="142"/>
      <c r="B9" s="116" t="s">
        <v>117</v>
      </c>
      <c r="C9" s="117" t="s">
        <v>120</v>
      </c>
      <c r="D9" s="73">
        <f>D8*39.4</f>
        <v>27.58</v>
      </c>
      <c r="E9" s="74">
        <f t="shared" ref="E9:AG9" si="1">E8*39.4</f>
        <v>33.489999999999995</v>
      </c>
      <c r="F9" s="75">
        <f t="shared" si="1"/>
        <v>37.43</v>
      </c>
      <c r="G9" s="76">
        <f t="shared" si="1"/>
        <v>31.52</v>
      </c>
      <c r="H9" s="77">
        <f t="shared" si="1"/>
        <v>39.4</v>
      </c>
      <c r="I9" s="78">
        <f t="shared" si="1"/>
        <v>47.279999999999994</v>
      </c>
      <c r="J9" s="73">
        <f t="shared" si="1"/>
        <v>39.4</v>
      </c>
      <c r="K9" s="74">
        <f t="shared" si="1"/>
        <v>47.279999999999994</v>
      </c>
      <c r="L9" s="75">
        <f t="shared" si="1"/>
        <v>59.099999999999994</v>
      </c>
      <c r="M9" s="76">
        <f t="shared" si="1"/>
        <v>39.4</v>
      </c>
      <c r="N9" s="77">
        <f t="shared" si="1"/>
        <v>49.25</v>
      </c>
      <c r="O9" s="78">
        <f t="shared" si="1"/>
        <v>59.099999999999994</v>
      </c>
      <c r="P9" s="73">
        <f t="shared" si="1"/>
        <v>33.095999999999997</v>
      </c>
      <c r="Q9" s="74">
        <f t="shared" si="1"/>
        <v>38.611999999999995</v>
      </c>
      <c r="R9" s="75">
        <f t="shared" si="1"/>
        <v>45.309999999999995</v>
      </c>
      <c r="S9" s="76">
        <f t="shared" si="1"/>
        <v>35.46</v>
      </c>
      <c r="T9" s="77">
        <f t="shared" si="1"/>
        <v>43.34</v>
      </c>
      <c r="U9" s="78">
        <f t="shared" si="1"/>
        <v>51.22</v>
      </c>
      <c r="V9" s="73">
        <f t="shared" si="1"/>
        <v>31.52</v>
      </c>
      <c r="W9" s="74">
        <f t="shared" si="1"/>
        <v>37.035999999999994</v>
      </c>
      <c r="X9" s="75">
        <f t="shared" si="1"/>
        <v>42.552</v>
      </c>
      <c r="Y9" s="76">
        <f t="shared" si="1"/>
        <v>33.489999999999995</v>
      </c>
      <c r="Z9" s="77">
        <f t="shared" si="1"/>
        <v>43.34</v>
      </c>
      <c r="AA9" s="78">
        <f t="shared" si="1"/>
        <v>51.22</v>
      </c>
      <c r="AB9" s="73">
        <f t="shared" si="1"/>
        <v>47.279999999999994</v>
      </c>
      <c r="AC9" s="74">
        <f t="shared" si="1"/>
        <v>55.16</v>
      </c>
      <c r="AD9" s="75">
        <f t="shared" si="1"/>
        <v>63.04</v>
      </c>
      <c r="AE9" s="76">
        <f t="shared" si="1"/>
        <v>51.22</v>
      </c>
      <c r="AF9" s="77">
        <f t="shared" si="1"/>
        <v>63.04</v>
      </c>
      <c r="AG9" s="78">
        <f t="shared" si="1"/>
        <v>74.86</v>
      </c>
    </row>
    <row r="10" spans="1:39" ht="39.950000000000003" customHeight="1" thickBot="1" x14ac:dyDescent="0.3">
      <c r="A10" s="22" t="s">
        <v>0</v>
      </c>
      <c r="B10" s="150" t="s">
        <v>55</v>
      </c>
      <c r="C10" s="152" t="s">
        <v>12</v>
      </c>
      <c r="D10" s="35">
        <v>80</v>
      </c>
      <c r="E10" s="36">
        <v>100</v>
      </c>
      <c r="F10" s="37">
        <v>115</v>
      </c>
      <c r="G10" s="12">
        <v>90</v>
      </c>
      <c r="H10" s="13">
        <v>110</v>
      </c>
      <c r="I10" s="14">
        <v>160</v>
      </c>
      <c r="J10" s="35">
        <v>90</v>
      </c>
      <c r="K10" s="36">
        <v>110</v>
      </c>
      <c r="L10" s="37">
        <v>160</v>
      </c>
      <c r="M10" s="12">
        <v>90</v>
      </c>
      <c r="N10" s="13">
        <v>110</v>
      </c>
      <c r="O10" s="14">
        <v>160</v>
      </c>
      <c r="P10" s="35">
        <v>90</v>
      </c>
      <c r="Q10" s="36">
        <v>115</v>
      </c>
      <c r="R10" s="37">
        <v>140</v>
      </c>
      <c r="S10" s="12">
        <v>85</v>
      </c>
      <c r="T10" s="13">
        <v>110</v>
      </c>
      <c r="U10" s="14">
        <v>140</v>
      </c>
      <c r="V10" s="35">
        <v>95</v>
      </c>
      <c r="W10" s="36">
        <v>125</v>
      </c>
      <c r="X10" s="37">
        <v>155</v>
      </c>
      <c r="Y10" s="12">
        <v>105</v>
      </c>
      <c r="Z10" s="13">
        <v>135</v>
      </c>
      <c r="AA10" s="14">
        <v>165</v>
      </c>
      <c r="AB10" s="35">
        <v>200</v>
      </c>
      <c r="AC10" s="36">
        <v>240</v>
      </c>
      <c r="AD10" s="37">
        <v>280</v>
      </c>
      <c r="AE10" s="12">
        <v>200</v>
      </c>
      <c r="AF10" s="13">
        <v>240</v>
      </c>
      <c r="AG10" s="14">
        <v>285</v>
      </c>
    </row>
    <row r="11" spans="1:39" ht="39.950000000000003" customHeight="1" thickBot="1" x14ac:dyDescent="0.3">
      <c r="A11" s="21" t="s">
        <v>130</v>
      </c>
      <c r="B11" s="150"/>
      <c r="C11" s="152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38"/>
      <c r="W11" s="39"/>
      <c r="X11" s="40"/>
      <c r="Y11" s="15"/>
      <c r="Z11" s="16"/>
      <c r="AA11" s="17"/>
      <c r="AB11" s="38"/>
      <c r="AC11" s="39"/>
      <c r="AD11" s="40"/>
      <c r="AE11" s="15"/>
      <c r="AF11" s="16"/>
      <c r="AG11" s="17"/>
    </row>
    <row r="12" spans="1:39" ht="39.950000000000003" customHeight="1" thickBot="1" x14ac:dyDescent="0.3">
      <c r="A12" s="24" t="s">
        <v>1</v>
      </c>
      <c r="B12" s="151"/>
      <c r="C12" s="153"/>
      <c r="D12" s="38">
        <v>90</v>
      </c>
      <c r="E12" s="39">
        <v>105</v>
      </c>
      <c r="F12" s="40">
        <v>120</v>
      </c>
      <c r="G12" s="15">
        <v>70</v>
      </c>
      <c r="H12" s="16">
        <v>90</v>
      </c>
      <c r="I12" s="17">
        <v>140</v>
      </c>
      <c r="J12" s="38">
        <v>90</v>
      </c>
      <c r="K12" s="39">
        <v>110</v>
      </c>
      <c r="L12" s="40">
        <v>160</v>
      </c>
      <c r="M12" s="15">
        <v>90</v>
      </c>
      <c r="N12" s="16">
        <v>110</v>
      </c>
      <c r="O12" s="17">
        <v>160</v>
      </c>
      <c r="P12" s="38">
        <v>85</v>
      </c>
      <c r="Q12" s="39">
        <v>105</v>
      </c>
      <c r="R12" s="40">
        <v>130</v>
      </c>
      <c r="S12" s="15">
        <v>95</v>
      </c>
      <c r="T12" s="16">
        <v>119</v>
      </c>
      <c r="U12" s="17">
        <v>145</v>
      </c>
      <c r="V12" s="38">
        <v>90</v>
      </c>
      <c r="W12" s="39">
        <v>118</v>
      </c>
      <c r="X12" s="40">
        <v>141</v>
      </c>
      <c r="Y12" s="15">
        <v>80</v>
      </c>
      <c r="Z12" s="16">
        <v>110</v>
      </c>
      <c r="AA12" s="17">
        <v>140</v>
      </c>
      <c r="AB12" s="38">
        <v>190</v>
      </c>
      <c r="AC12" s="39">
        <v>230</v>
      </c>
      <c r="AD12" s="40">
        <v>270</v>
      </c>
      <c r="AE12" s="15">
        <v>190</v>
      </c>
      <c r="AF12" s="16">
        <v>230</v>
      </c>
      <c r="AG12" s="17">
        <v>275</v>
      </c>
    </row>
    <row r="13" spans="1:39" ht="39.950000000000003" customHeight="1" x14ac:dyDescent="0.25">
      <c r="A13" s="22" t="s">
        <v>0</v>
      </c>
      <c r="B13" s="153" t="s">
        <v>118</v>
      </c>
      <c r="C13" s="153" t="s">
        <v>121</v>
      </c>
      <c r="D13" s="30">
        <f>D10*0.225</f>
        <v>18</v>
      </c>
      <c r="E13" s="80">
        <f t="shared" ref="E13:AG13" si="2">E10*0.225</f>
        <v>22.5</v>
      </c>
      <c r="F13" s="31">
        <f t="shared" si="2"/>
        <v>25.875</v>
      </c>
      <c r="G13" s="10">
        <f t="shared" si="2"/>
        <v>20.25</v>
      </c>
      <c r="H13" s="81">
        <f t="shared" si="2"/>
        <v>24.75</v>
      </c>
      <c r="I13" s="11">
        <f t="shared" si="2"/>
        <v>36</v>
      </c>
      <c r="J13" s="30">
        <f t="shared" si="2"/>
        <v>20.25</v>
      </c>
      <c r="K13" s="80">
        <f t="shared" si="2"/>
        <v>24.75</v>
      </c>
      <c r="L13" s="31">
        <f t="shared" si="2"/>
        <v>36</v>
      </c>
      <c r="M13" s="10">
        <f t="shared" si="2"/>
        <v>20.25</v>
      </c>
      <c r="N13" s="81">
        <f t="shared" si="2"/>
        <v>24.75</v>
      </c>
      <c r="O13" s="11">
        <f t="shared" si="2"/>
        <v>36</v>
      </c>
      <c r="P13" s="30">
        <f t="shared" si="2"/>
        <v>20.25</v>
      </c>
      <c r="Q13" s="80">
        <f t="shared" si="2"/>
        <v>25.875</v>
      </c>
      <c r="R13" s="31">
        <f t="shared" si="2"/>
        <v>31.5</v>
      </c>
      <c r="S13" s="10">
        <f t="shared" si="2"/>
        <v>19.125</v>
      </c>
      <c r="T13" s="81">
        <f t="shared" si="2"/>
        <v>24.75</v>
      </c>
      <c r="U13" s="11">
        <f t="shared" si="2"/>
        <v>31.5</v>
      </c>
      <c r="V13" s="30">
        <f t="shared" si="2"/>
        <v>21.375</v>
      </c>
      <c r="W13" s="80">
        <f t="shared" si="2"/>
        <v>28.125</v>
      </c>
      <c r="X13" s="31">
        <f t="shared" si="2"/>
        <v>34.875</v>
      </c>
      <c r="Y13" s="10">
        <f t="shared" si="2"/>
        <v>23.625</v>
      </c>
      <c r="Z13" s="81">
        <f t="shared" si="2"/>
        <v>30.375</v>
      </c>
      <c r="AA13" s="11">
        <f t="shared" si="2"/>
        <v>37.125</v>
      </c>
      <c r="AB13" s="30">
        <f t="shared" si="2"/>
        <v>45</v>
      </c>
      <c r="AC13" s="80">
        <f t="shared" si="2"/>
        <v>54</v>
      </c>
      <c r="AD13" s="31">
        <f t="shared" si="2"/>
        <v>63</v>
      </c>
      <c r="AE13" s="10">
        <f t="shared" si="2"/>
        <v>45</v>
      </c>
      <c r="AF13" s="81">
        <f t="shared" si="2"/>
        <v>54</v>
      </c>
      <c r="AG13" s="11">
        <f t="shared" si="2"/>
        <v>64.125</v>
      </c>
    </row>
    <row r="14" spans="1:39" ht="39.950000000000003" customHeight="1" x14ac:dyDescent="0.25">
      <c r="A14" s="21" t="s">
        <v>130</v>
      </c>
      <c r="B14" s="154"/>
      <c r="C14" s="154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38"/>
      <c r="W14" s="39"/>
      <c r="X14" s="40"/>
      <c r="Y14" s="15"/>
      <c r="Z14" s="16"/>
      <c r="AA14" s="17"/>
      <c r="AB14" s="38"/>
      <c r="AC14" s="39"/>
      <c r="AD14" s="40"/>
      <c r="AE14" s="15"/>
      <c r="AF14" s="16"/>
      <c r="AG14" s="17"/>
    </row>
    <row r="15" spans="1:39" ht="39.950000000000003" customHeight="1" thickBot="1" x14ac:dyDescent="0.3">
      <c r="A15" s="23" t="s">
        <v>1</v>
      </c>
      <c r="B15" s="155"/>
      <c r="C15" s="155"/>
      <c r="D15" s="82">
        <f>D12*0.225</f>
        <v>20.25</v>
      </c>
      <c r="E15" s="83">
        <f t="shared" ref="E15:AG15" si="3">E12*0.225</f>
        <v>23.625</v>
      </c>
      <c r="F15" s="84">
        <f t="shared" si="3"/>
        <v>27</v>
      </c>
      <c r="G15" s="85">
        <f t="shared" si="3"/>
        <v>15.75</v>
      </c>
      <c r="H15" s="86">
        <f t="shared" si="3"/>
        <v>20.25</v>
      </c>
      <c r="I15" s="87">
        <f t="shared" si="3"/>
        <v>31.5</v>
      </c>
      <c r="J15" s="82">
        <f t="shared" si="3"/>
        <v>20.25</v>
      </c>
      <c r="K15" s="83">
        <f t="shared" si="3"/>
        <v>24.75</v>
      </c>
      <c r="L15" s="84">
        <f t="shared" si="3"/>
        <v>36</v>
      </c>
      <c r="M15" s="85">
        <f t="shared" si="3"/>
        <v>20.25</v>
      </c>
      <c r="N15" s="86">
        <f t="shared" si="3"/>
        <v>24.75</v>
      </c>
      <c r="O15" s="87">
        <f t="shared" si="3"/>
        <v>36</v>
      </c>
      <c r="P15" s="82">
        <f t="shared" si="3"/>
        <v>19.125</v>
      </c>
      <c r="Q15" s="83">
        <f t="shared" si="3"/>
        <v>23.625</v>
      </c>
      <c r="R15" s="84">
        <f t="shared" si="3"/>
        <v>29.25</v>
      </c>
      <c r="S15" s="85">
        <f t="shared" si="3"/>
        <v>21.375</v>
      </c>
      <c r="T15" s="86">
        <f t="shared" si="3"/>
        <v>26.775000000000002</v>
      </c>
      <c r="U15" s="87">
        <f t="shared" si="3"/>
        <v>32.625</v>
      </c>
      <c r="V15" s="82">
        <f t="shared" si="3"/>
        <v>20.25</v>
      </c>
      <c r="W15" s="83">
        <f t="shared" si="3"/>
        <v>26.55</v>
      </c>
      <c r="X15" s="84">
        <f t="shared" si="3"/>
        <v>31.725000000000001</v>
      </c>
      <c r="Y15" s="85">
        <f t="shared" si="3"/>
        <v>18</v>
      </c>
      <c r="Z15" s="86">
        <f t="shared" si="3"/>
        <v>24.75</v>
      </c>
      <c r="AA15" s="87">
        <f t="shared" si="3"/>
        <v>31.5</v>
      </c>
      <c r="AB15" s="82">
        <f t="shared" si="3"/>
        <v>42.75</v>
      </c>
      <c r="AC15" s="83">
        <f t="shared" si="3"/>
        <v>51.75</v>
      </c>
      <c r="AD15" s="84">
        <f t="shared" si="3"/>
        <v>60.75</v>
      </c>
      <c r="AE15" s="85">
        <f t="shared" si="3"/>
        <v>42.75</v>
      </c>
      <c r="AF15" s="86">
        <f t="shared" si="3"/>
        <v>51.75</v>
      </c>
      <c r="AG15" s="87">
        <f t="shared" si="3"/>
        <v>61.875</v>
      </c>
    </row>
    <row r="16" spans="1:39" ht="39.950000000000003" customHeight="1" thickBot="1" x14ac:dyDescent="0.3">
      <c r="A16" s="79" t="s">
        <v>0</v>
      </c>
      <c r="B16" s="156" t="s">
        <v>123</v>
      </c>
      <c r="C16" s="155" t="s">
        <v>13</v>
      </c>
      <c r="D16" s="38">
        <v>42</v>
      </c>
      <c r="E16" s="41">
        <v>50</v>
      </c>
      <c r="F16" s="40">
        <v>65</v>
      </c>
      <c r="G16" s="15">
        <v>40</v>
      </c>
      <c r="H16" s="18">
        <v>55</v>
      </c>
      <c r="I16" s="17">
        <v>80</v>
      </c>
      <c r="J16" s="38">
        <v>40</v>
      </c>
      <c r="K16" s="41">
        <v>55</v>
      </c>
      <c r="L16" s="40">
        <v>80</v>
      </c>
      <c r="M16" s="15">
        <v>40</v>
      </c>
      <c r="N16" s="18">
        <v>55</v>
      </c>
      <c r="O16" s="17">
        <v>80</v>
      </c>
      <c r="P16" s="38">
        <v>32</v>
      </c>
      <c r="Q16" s="41">
        <v>50</v>
      </c>
      <c r="R16" s="40">
        <v>68</v>
      </c>
      <c r="S16" s="15">
        <v>42</v>
      </c>
      <c r="T16" s="18">
        <v>58</v>
      </c>
      <c r="U16" s="17">
        <v>74</v>
      </c>
      <c r="V16" s="38">
        <v>44</v>
      </c>
      <c r="W16" s="41">
        <v>60</v>
      </c>
      <c r="X16" s="40">
        <v>76</v>
      </c>
      <c r="Y16" s="15">
        <v>45</v>
      </c>
      <c r="Z16" s="18">
        <v>60</v>
      </c>
      <c r="AA16" s="17">
        <v>85</v>
      </c>
      <c r="AB16" s="38">
        <v>40</v>
      </c>
      <c r="AC16" s="41">
        <v>55</v>
      </c>
      <c r="AD16" s="40">
        <v>70</v>
      </c>
      <c r="AE16" s="15">
        <v>36</v>
      </c>
      <c r="AF16" s="18">
        <v>50</v>
      </c>
      <c r="AG16" s="17">
        <v>64</v>
      </c>
    </row>
    <row r="17" spans="1:38" ht="39.950000000000003" customHeight="1" thickBot="1" x14ac:dyDescent="0.3">
      <c r="A17" s="21" t="s">
        <v>131</v>
      </c>
      <c r="B17" s="157"/>
      <c r="C17" s="152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38"/>
      <c r="W17" s="41"/>
      <c r="X17" s="40"/>
      <c r="Y17" s="15"/>
      <c r="Z17" s="18"/>
      <c r="AA17" s="17"/>
      <c r="AB17" s="38"/>
      <c r="AC17" s="41"/>
      <c r="AD17" s="40"/>
      <c r="AE17" s="15"/>
      <c r="AF17" s="18"/>
      <c r="AG17" s="17"/>
    </row>
    <row r="18" spans="1:38" ht="39.950000000000003" customHeight="1" thickBot="1" x14ac:dyDescent="0.3">
      <c r="A18" s="24" t="s">
        <v>1</v>
      </c>
      <c r="B18" s="158"/>
      <c r="C18" s="152"/>
      <c r="D18" s="38">
        <v>45</v>
      </c>
      <c r="E18" s="41">
        <v>60</v>
      </c>
      <c r="F18" s="40">
        <v>78</v>
      </c>
      <c r="G18" s="15">
        <v>44</v>
      </c>
      <c r="H18" s="18">
        <v>60</v>
      </c>
      <c r="I18" s="17">
        <v>85</v>
      </c>
      <c r="J18" s="38">
        <v>44</v>
      </c>
      <c r="K18" s="41">
        <v>60</v>
      </c>
      <c r="L18" s="40">
        <v>85</v>
      </c>
      <c r="M18" s="15">
        <v>44</v>
      </c>
      <c r="N18" s="18">
        <v>60</v>
      </c>
      <c r="O18" s="17">
        <v>85</v>
      </c>
      <c r="P18" s="38">
        <v>43</v>
      </c>
      <c r="Q18" s="41">
        <v>65</v>
      </c>
      <c r="R18" s="40">
        <v>87</v>
      </c>
      <c r="S18" s="15">
        <v>50</v>
      </c>
      <c r="T18" s="18">
        <v>65</v>
      </c>
      <c r="U18" s="17">
        <v>80</v>
      </c>
      <c r="V18" s="38">
        <v>51</v>
      </c>
      <c r="W18" s="41">
        <v>68</v>
      </c>
      <c r="X18" s="40">
        <v>85</v>
      </c>
      <c r="Y18" s="15">
        <v>55</v>
      </c>
      <c r="Z18" s="18">
        <v>75</v>
      </c>
      <c r="AA18" s="17">
        <v>95</v>
      </c>
      <c r="AB18" s="38">
        <v>55</v>
      </c>
      <c r="AC18" s="41">
        <v>75</v>
      </c>
      <c r="AD18" s="40">
        <v>95</v>
      </c>
      <c r="AE18" s="15">
        <v>54</v>
      </c>
      <c r="AF18" s="18">
        <v>80</v>
      </c>
      <c r="AG18" s="17">
        <v>106</v>
      </c>
    </row>
    <row r="19" spans="1:38" ht="48.75" thickBot="1" x14ac:dyDescent="0.3">
      <c r="A19" s="20" t="s">
        <v>141</v>
      </c>
      <c r="B19" s="53" t="s">
        <v>124</v>
      </c>
      <c r="C19" s="117" t="s">
        <v>13</v>
      </c>
      <c r="D19" s="42"/>
      <c r="E19" s="43"/>
      <c r="F19" s="44"/>
      <c r="G19" s="7"/>
      <c r="H19" s="9"/>
      <c r="I19" s="8"/>
      <c r="J19" s="42"/>
      <c r="K19" s="43"/>
      <c r="L19" s="44"/>
      <c r="M19" s="7"/>
      <c r="N19" s="9"/>
      <c r="O19" s="8"/>
      <c r="P19" s="42"/>
      <c r="Q19" s="43"/>
      <c r="R19" s="44"/>
      <c r="S19" s="7"/>
      <c r="T19" s="9"/>
      <c r="U19" s="8"/>
      <c r="V19" s="42"/>
      <c r="W19" s="43"/>
      <c r="X19" s="44"/>
      <c r="Y19" s="7"/>
      <c r="Z19" s="9"/>
      <c r="AA19" s="8"/>
      <c r="AB19" s="42"/>
      <c r="AC19" s="43"/>
      <c r="AD19" s="44"/>
      <c r="AE19" s="7"/>
      <c r="AF19" s="9"/>
      <c r="AG19" s="8"/>
    </row>
    <row r="20" spans="1:38" ht="48.75" thickBot="1" x14ac:dyDescent="0.3">
      <c r="A20" s="20" t="s">
        <v>142</v>
      </c>
      <c r="B20" s="53" t="s">
        <v>124</v>
      </c>
      <c r="C20" s="117" t="s">
        <v>13</v>
      </c>
      <c r="D20" s="45"/>
      <c r="E20" s="46"/>
      <c r="F20" s="47"/>
      <c r="G20" s="3"/>
      <c r="H20" s="5"/>
      <c r="I20" s="4"/>
      <c r="J20" s="45"/>
      <c r="K20" s="46"/>
      <c r="L20" s="47"/>
      <c r="M20" s="3"/>
      <c r="N20" s="5"/>
      <c r="O20" s="4"/>
      <c r="P20" s="45"/>
      <c r="Q20" s="46"/>
      <c r="R20" s="47"/>
      <c r="S20" s="3"/>
      <c r="T20" s="5"/>
      <c r="U20" s="4"/>
      <c r="V20" s="45"/>
      <c r="W20" s="46"/>
      <c r="X20" s="47"/>
      <c r="Y20" s="3"/>
      <c r="Z20" s="5"/>
      <c r="AA20" s="4"/>
      <c r="AB20" s="45"/>
      <c r="AC20" s="46"/>
      <c r="AD20" s="47"/>
      <c r="AE20" s="3"/>
      <c r="AF20" s="5"/>
      <c r="AG20" s="4"/>
    </row>
    <row r="21" spans="1:38" ht="39" thickBot="1" x14ac:dyDescent="0.3">
      <c r="A21" s="20" t="s">
        <v>143</v>
      </c>
      <c r="B21" s="118" t="s">
        <v>56</v>
      </c>
      <c r="C21" s="117" t="s">
        <v>14</v>
      </c>
      <c r="D21" s="42">
        <v>310</v>
      </c>
      <c r="E21" s="43">
        <v>410</v>
      </c>
      <c r="F21" s="44">
        <v>500</v>
      </c>
      <c r="G21" s="7">
        <v>300</v>
      </c>
      <c r="H21" s="9">
        <v>380</v>
      </c>
      <c r="I21" s="8" t="s">
        <v>100</v>
      </c>
      <c r="J21" s="42">
        <v>260</v>
      </c>
      <c r="K21" s="43">
        <v>290</v>
      </c>
      <c r="L21" s="44" t="s">
        <v>91</v>
      </c>
      <c r="M21" s="7">
        <v>260</v>
      </c>
      <c r="N21" s="9">
        <v>290</v>
      </c>
      <c r="O21" s="8" t="s">
        <v>91</v>
      </c>
      <c r="P21" s="42">
        <v>325</v>
      </c>
      <c r="Q21" s="43">
        <v>460</v>
      </c>
      <c r="R21" s="44">
        <v>590</v>
      </c>
      <c r="S21" s="7">
        <v>220</v>
      </c>
      <c r="T21" s="9">
        <v>300</v>
      </c>
      <c r="U21" s="8" t="s">
        <v>103</v>
      </c>
      <c r="V21" s="42">
        <v>290</v>
      </c>
      <c r="W21" s="43">
        <v>390</v>
      </c>
      <c r="X21" s="44" t="s">
        <v>104</v>
      </c>
      <c r="Y21" s="7">
        <v>300</v>
      </c>
      <c r="Z21" s="9">
        <v>400</v>
      </c>
      <c r="AA21" s="8" t="s">
        <v>40</v>
      </c>
      <c r="AB21" s="42">
        <v>240</v>
      </c>
      <c r="AC21" s="43">
        <v>300</v>
      </c>
      <c r="AD21" s="44">
        <v>360</v>
      </c>
      <c r="AE21" s="7">
        <v>240</v>
      </c>
      <c r="AF21" s="9">
        <v>320</v>
      </c>
      <c r="AG21" s="8">
        <v>420</v>
      </c>
    </row>
    <row r="22" spans="1:38" ht="40.5" customHeight="1" thickBot="1" x14ac:dyDescent="0.3">
      <c r="A22" s="20" t="s">
        <v>125</v>
      </c>
      <c r="B22" s="159" t="s">
        <v>126</v>
      </c>
      <c r="C22" s="117" t="s">
        <v>127</v>
      </c>
      <c r="D22" s="131">
        <f t="shared" ref="D22" si="4">D21*0.1968426</f>
        <v>61.021205999999999</v>
      </c>
      <c r="E22" s="132">
        <f t="shared" ref="E22" si="5">E21*0.1968426</f>
        <v>80.705466000000001</v>
      </c>
      <c r="F22" s="133">
        <f t="shared" ref="F22" si="6">F21*0.1968426</f>
        <v>98.421300000000002</v>
      </c>
      <c r="G22" s="134">
        <f t="shared" ref="G22" si="7">G21*0.1968426</f>
        <v>59.052779999999998</v>
      </c>
      <c r="H22" s="135">
        <f t="shared" ref="H22" si="8">H21*0.1968426</f>
        <v>74.800188000000006</v>
      </c>
      <c r="I22" s="136">
        <f t="shared" ref="I22" si="9">I21*0.1968426</f>
        <v>90.547595999999999</v>
      </c>
      <c r="J22" s="131">
        <f t="shared" ref="J22" si="10">J21*0.1968426</f>
        <v>51.179076000000002</v>
      </c>
      <c r="K22" s="132">
        <f t="shared" ref="K22" si="11">K21*0.1968426</f>
        <v>57.084354000000005</v>
      </c>
      <c r="L22" s="133">
        <f t="shared" ref="L22" si="12">L21*0.1968426</f>
        <v>68.894909999999996</v>
      </c>
      <c r="M22" s="134">
        <f t="shared" ref="M22" si="13">M21*0.1968426</f>
        <v>51.179076000000002</v>
      </c>
      <c r="N22" s="135">
        <f t="shared" ref="N22" si="14">N21*0.1968426</f>
        <v>57.084354000000005</v>
      </c>
      <c r="O22" s="136">
        <f t="shared" ref="O22" si="15">O21*0.1968426</f>
        <v>68.894909999999996</v>
      </c>
      <c r="P22" s="131">
        <f t="shared" ref="P22" si="16">P21*0.1968426</f>
        <v>63.973845000000004</v>
      </c>
      <c r="Q22" s="132">
        <f t="shared" ref="Q22" si="17">Q21*0.1968426</f>
        <v>90.547595999999999</v>
      </c>
      <c r="R22" s="133">
        <f t="shared" ref="R22" si="18">R21*0.1968426</f>
        <v>116.137134</v>
      </c>
      <c r="S22" s="134">
        <f t="shared" ref="S22" si="19">S21*0.1968426</f>
        <v>43.305371999999998</v>
      </c>
      <c r="T22" s="135">
        <f t="shared" ref="T22" si="20">T21*0.1968426</f>
        <v>59.052779999999998</v>
      </c>
      <c r="U22" s="136">
        <f t="shared" ref="U22" si="21">U21*0.1968426</f>
        <v>74.800188000000006</v>
      </c>
      <c r="V22" s="131">
        <f t="shared" ref="V22" si="22">V21*0.1968426</f>
        <v>57.084354000000005</v>
      </c>
      <c r="W22" s="132">
        <f t="shared" ref="W22" si="23">W21*0.1968426</f>
        <v>76.768613999999999</v>
      </c>
      <c r="X22" s="133">
        <f t="shared" ref="X22" si="24">X21*0.1968426</f>
        <v>96.452874000000008</v>
      </c>
      <c r="Y22" s="134">
        <f t="shared" ref="Y22" si="25">Y21*0.1968426</f>
        <v>59.052779999999998</v>
      </c>
      <c r="Z22" s="135">
        <f t="shared" ref="Z22" si="26">Z21*0.1968426</f>
        <v>78.737040000000007</v>
      </c>
      <c r="AA22" s="136">
        <f t="shared" ref="AA22" si="27">AA21*0.1968426</f>
        <v>98.421300000000002</v>
      </c>
      <c r="AB22" s="131">
        <f t="shared" ref="AB22:AG22" si="28">AB21*0.1968426</f>
        <v>47.242224</v>
      </c>
      <c r="AC22" s="132">
        <f t="shared" si="28"/>
        <v>59.052779999999998</v>
      </c>
      <c r="AD22" s="133">
        <f t="shared" si="28"/>
        <v>70.863336000000004</v>
      </c>
      <c r="AE22" s="134">
        <f t="shared" si="28"/>
        <v>47.242224</v>
      </c>
      <c r="AF22" s="135">
        <f t="shared" si="28"/>
        <v>62.989632</v>
      </c>
      <c r="AG22" s="136">
        <f t="shared" si="28"/>
        <v>82.673892000000009</v>
      </c>
    </row>
    <row r="26" spans="1:38" x14ac:dyDescent="0.25">
      <c r="AE26" s="149" t="s">
        <v>45</v>
      </c>
      <c r="AF26" s="149"/>
      <c r="AG26" s="149"/>
      <c r="AH26" s="149"/>
      <c r="AI26" s="149" t="s">
        <v>46</v>
      </c>
      <c r="AJ26" s="149"/>
      <c r="AK26" s="149"/>
      <c r="AL26" s="149"/>
    </row>
    <row r="27" spans="1:38" x14ac:dyDescent="0.25">
      <c r="AE27" s="149"/>
      <c r="AF27" s="149"/>
      <c r="AG27" s="149"/>
      <c r="AH27" s="149"/>
      <c r="AI27" s="149"/>
      <c r="AJ27" s="149"/>
      <c r="AK27" s="149"/>
      <c r="AL27" s="149"/>
    </row>
    <row r="28" spans="1:38" x14ac:dyDescent="0.25">
      <c r="AE28" s="149"/>
      <c r="AF28" s="149"/>
      <c r="AG28" s="149"/>
      <c r="AH28" s="149"/>
      <c r="AI28" s="149"/>
      <c r="AJ28" s="149"/>
      <c r="AK28" s="149"/>
      <c r="AL28" s="149"/>
    </row>
    <row r="29" spans="1:38" x14ac:dyDescent="0.25">
      <c r="AE29" s="140" t="s">
        <v>47</v>
      </c>
      <c r="AF29" s="140"/>
      <c r="AG29" s="140"/>
      <c r="AH29" s="140"/>
      <c r="AI29" s="140" t="s">
        <v>48</v>
      </c>
      <c r="AJ29" s="140"/>
      <c r="AK29" s="140"/>
      <c r="AL29" s="140"/>
    </row>
    <row r="30" spans="1:38" x14ac:dyDescent="0.25">
      <c r="AE30" s="140"/>
      <c r="AF30" s="140"/>
      <c r="AG30" s="140"/>
      <c r="AH30" s="140"/>
      <c r="AI30" s="140"/>
      <c r="AJ30" s="140"/>
      <c r="AK30" s="140"/>
      <c r="AL30" s="140"/>
    </row>
    <row r="31" spans="1:38" x14ac:dyDescent="0.25">
      <c r="AE31" s="140"/>
      <c r="AF31" s="140"/>
      <c r="AG31" s="140"/>
      <c r="AH31" s="140"/>
      <c r="AI31" s="140"/>
      <c r="AJ31" s="140"/>
      <c r="AK31" s="140"/>
      <c r="AL31" s="140"/>
    </row>
  </sheetData>
  <mergeCells count="29">
    <mergeCell ref="AE26:AH28"/>
    <mergeCell ref="AI26:AL28"/>
    <mergeCell ref="AE29:AH31"/>
    <mergeCell ref="AI29:AL31"/>
    <mergeCell ref="A8:A9"/>
    <mergeCell ref="B10:B12"/>
    <mergeCell ref="C10:C12"/>
    <mergeCell ref="B13:B15"/>
    <mergeCell ref="C13:C15"/>
    <mergeCell ref="B16:B18"/>
    <mergeCell ref="C16:C18"/>
    <mergeCell ref="A6:A7"/>
    <mergeCell ref="V4:X4"/>
    <mergeCell ref="Y4:AA4"/>
    <mergeCell ref="AB4:AD4"/>
    <mergeCell ref="AE4:AG4"/>
    <mergeCell ref="D4:F4"/>
    <mergeCell ref="G4:I4"/>
    <mergeCell ref="J4:L4"/>
    <mergeCell ref="M4:O4"/>
    <mergeCell ref="P4:R4"/>
    <mergeCell ref="S4:U4"/>
    <mergeCell ref="A1:D1"/>
    <mergeCell ref="E1:AF1"/>
    <mergeCell ref="AG1:AM1"/>
    <mergeCell ref="A2:D2"/>
    <mergeCell ref="E2:O2"/>
    <mergeCell ref="P2:AA2"/>
    <mergeCell ref="AB2:AM2"/>
  </mergeCells>
  <pageMargins left="0.25" right="0.25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AF99-CE55-423E-9283-1EAEAB392DF4}">
  <sheetPr>
    <pageSetUpPr fitToPage="1"/>
  </sheetPr>
  <dimension ref="A1:BH31"/>
  <sheetViews>
    <sheetView zoomScale="70" zoomScaleNormal="70" workbookViewId="0">
      <selection activeCell="A20" sqref="A20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8" width="7" style="6" bestFit="1" customWidth="1"/>
    <col min="9" max="9" width="8.28515625" style="6" bestFit="1" customWidth="1"/>
    <col min="10" max="10" width="7" style="6" bestFit="1" customWidth="1"/>
    <col min="11" max="12" width="8.28515625" style="6" bestFit="1" customWidth="1"/>
    <col min="13" max="20" width="7" style="6" bestFit="1" customWidth="1"/>
    <col min="21" max="21" width="8.28515625" style="6" bestFit="1" customWidth="1"/>
    <col min="22" max="22" width="7" style="6" bestFit="1" customWidth="1"/>
    <col min="23" max="24" width="8.28515625" style="6" bestFit="1" customWidth="1"/>
    <col min="25" max="25" width="7" style="6" bestFit="1" customWidth="1"/>
    <col min="26" max="27" width="8.28515625" style="6" bestFit="1" customWidth="1"/>
    <col min="28" max="29" width="7" style="6" bestFit="1" customWidth="1"/>
    <col min="30" max="30" width="8.28515625" style="6" bestFit="1" customWidth="1"/>
    <col min="31" max="32" width="7" style="6" bestFit="1" customWidth="1"/>
    <col min="33" max="33" width="8.28515625" style="6" bestFit="1" customWidth="1"/>
    <col min="34" max="34" width="7" style="6" bestFit="1" customWidth="1"/>
    <col min="35" max="36" width="8.28515625" style="6" bestFit="1" customWidth="1"/>
    <col min="37" max="38" width="7" style="6" bestFit="1" customWidth="1"/>
    <col min="39" max="39" width="8.28515625" style="6" bestFit="1" customWidth="1"/>
    <col min="40" max="40" width="7.85546875" style="6" customWidth="1"/>
    <col min="41" max="41" width="7" style="6" bestFit="1" customWidth="1"/>
    <col min="42" max="42" width="8.140625" style="6" bestFit="1" customWidth="1"/>
    <col min="43" max="43" width="7.85546875" style="6" bestFit="1" customWidth="1"/>
    <col min="44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16384" width="9.140625" style="6"/>
  </cols>
  <sheetData>
    <row r="1" spans="1:60" ht="42" customHeight="1" x14ac:dyDescent="0.25">
      <c r="A1" s="138" t="s">
        <v>41</v>
      </c>
      <c r="B1" s="138"/>
      <c r="C1" s="138"/>
      <c r="D1" s="138"/>
      <c r="E1" s="139" t="s">
        <v>148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 t="s">
        <v>44</v>
      </c>
      <c r="AH1" s="140"/>
      <c r="AI1" s="140"/>
      <c r="AJ1" s="140"/>
      <c r="AK1" s="140"/>
      <c r="AL1" s="140"/>
      <c r="AM1" s="140"/>
    </row>
    <row r="2" spans="1:60" ht="39.950000000000003" customHeight="1" x14ac:dyDescent="0.25">
      <c r="A2" s="138" t="s">
        <v>42</v>
      </c>
      <c r="B2" s="138"/>
      <c r="C2" s="138"/>
      <c r="D2" s="138"/>
      <c r="E2" s="140" t="s">
        <v>49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 t="s">
        <v>43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 t="s">
        <v>57</v>
      </c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60" ht="24" customHeight="1" thickBot="1" x14ac:dyDescent="0.3"/>
    <row r="4" spans="1:60" ht="39.950000000000003" customHeight="1" thickBot="1" x14ac:dyDescent="0.3">
      <c r="D4" s="143" t="s">
        <v>109</v>
      </c>
      <c r="E4" s="144"/>
      <c r="F4" s="145"/>
      <c r="G4" s="146" t="s">
        <v>110</v>
      </c>
      <c r="H4" s="147"/>
      <c r="I4" s="148"/>
      <c r="J4" s="143" t="s">
        <v>111</v>
      </c>
      <c r="K4" s="144"/>
      <c r="L4" s="145"/>
      <c r="M4" s="146" t="s">
        <v>32</v>
      </c>
      <c r="N4" s="147"/>
      <c r="O4" s="148"/>
      <c r="P4" s="143" t="s">
        <v>26</v>
      </c>
      <c r="Q4" s="144"/>
      <c r="R4" s="145"/>
      <c r="S4" s="146" t="s">
        <v>97</v>
      </c>
      <c r="T4" s="147"/>
      <c r="U4" s="148"/>
      <c r="V4" s="146" t="s">
        <v>33</v>
      </c>
      <c r="W4" s="147"/>
      <c r="X4" s="148"/>
      <c r="Y4" s="143" t="s">
        <v>34</v>
      </c>
      <c r="Z4" s="144"/>
      <c r="AA4" s="145"/>
      <c r="AB4" s="146" t="s">
        <v>112</v>
      </c>
      <c r="AC4" s="147"/>
      <c r="AD4" s="148"/>
      <c r="AE4" s="143" t="s">
        <v>39</v>
      </c>
      <c r="AF4" s="144"/>
      <c r="AG4" s="145"/>
      <c r="AH4" s="146" t="s">
        <v>35</v>
      </c>
      <c r="AI4" s="147"/>
      <c r="AJ4" s="148"/>
      <c r="AK4" s="143" t="s">
        <v>30</v>
      </c>
      <c r="AL4" s="144"/>
      <c r="AM4" s="145"/>
      <c r="AN4" s="146" t="s">
        <v>36</v>
      </c>
      <c r="AO4" s="147"/>
      <c r="AP4" s="148"/>
      <c r="AQ4" s="143" t="s">
        <v>37</v>
      </c>
      <c r="AR4" s="144"/>
      <c r="AS4" s="145"/>
      <c r="AT4" s="146" t="s">
        <v>38</v>
      </c>
      <c r="AU4" s="147"/>
      <c r="AV4" s="148"/>
      <c r="AW4" s="143" t="s">
        <v>122</v>
      </c>
      <c r="AX4" s="144"/>
      <c r="AY4" s="145"/>
      <c r="AZ4" s="143" t="s">
        <v>113</v>
      </c>
      <c r="BA4" s="144"/>
      <c r="BB4" s="145"/>
      <c r="BC4" s="146" t="s">
        <v>114</v>
      </c>
      <c r="BD4" s="147"/>
      <c r="BE4" s="148"/>
      <c r="BF4" s="143" t="s">
        <v>52</v>
      </c>
      <c r="BG4" s="144"/>
      <c r="BH4" s="145"/>
    </row>
    <row r="5" spans="1:60" ht="39.950000000000003" customHeight="1" thickBot="1" x14ac:dyDescent="0.3">
      <c r="B5" s="19" t="s">
        <v>133</v>
      </c>
      <c r="C5" s="1" t="s">
        <v>134</v>
      </c>
      <c r="D5" s="28" t="s">
        <v>135</v>
      </c>
      <c r="E5" s="28" t="s">
        <v>136</v>
      </c>
      <c r="F5" s="29" t="s">
        <v>137</v>
      </c>
      <c r="G5" s="28" t="s">
        <v>135</v>
      </c>
      <c r="H5" s="28" t="s">
        <v>136</v>
      </c>
      <c r="I5" s="29" t="s">
        <v>137</v>
      </c>
      <c r="J5" s="28" t="s">
        <v>135</v>
      </c>
      <c r="K5" s="28" t="s">
        <v>136</v>
      </c>
      <c r="L5" s="29" t="s">
        <v>137</v>
      </c>
      <c r="M5" s="28" t="s">
        <v>135</v>
      </c>
      <c r="N5" s="28" t="s">
        <v>136</v>
      </c>
      <c r="O5" s="29" t="s">
        <v>137</v>
      </c>
      <c r="P5" s="28" t="s">
        <v>135</v>
      </c>
      <c r="Q5" s="28" t="s">
        <v>136</v>
      </c>
      <c r="R5" s="29" t="s">
        <v>137</v>
      </c>
      <c r="S5" s="28" t="s">
        <v>135</v>
      </c>
      <c r="T5" s="28" t="s">
        <v>136</v>
      </c>
      <c r="U5" s="29" t="s">
        <v>137</v>
      </c>
      <c r="V5" s="28" t="s">
        <v>135</v>
      </c>
      <c r="W5" s="28" t="s">
        <v>136</v>
      </c>
      <c r="X5" s="29" t="s">
        <v>137</v>
      </c>
      <c r="Y5" s="28" t="s">
        <v>135</v>
      </c>
      <c r="Z5" s="28" t="s">
        <v>136</v>
      </c>
      <c r="AA5" s="29" t="s">
        <v>137</v>
      </c>
      <c r="AB5" s="28" t="s">
        <v>135</v>
      </c>
      <c r="AC5" s="28" t="s">
        <v>136</v>
      </c>
      <c r="AD5" s="29" t="s">
        <v>137</v>
      </c>
      <c r="AE5" s="28" t="s">
        <v>135</v>
      </c>
      <c r="AF5" s="28" t="s">
        <v>136</v>
      </c>
      <c r="AG5" s="29" t="s">
        <v>137</v>
      </c>
      <c r="AH5" s="28" t="s">
        <v>135</v>
      </c>
      <c r="AI5" s="28" t="s">
        <v>136</v>
      </c>
      <c r="AJ5" s="29" t="s">
        <v>137</v>
      </c>
      <c r="AK5" s="28" t="s">
        <v>135</v>
      </c>
      <c r="AL5" s="28" t="s">
        <v>136</v>
      </c>
      <c r="AM5" s="29" t="s">
        <v>137</v>
      </c>
      <c r="AN5" s="28" t="s">
        <v>135</v>
      </c>
      <c r="AO5" s="28" t="s">
        <v>136</v>
      </c>
      <c r="AP5" s="29" t="s">
        <v>137</v>
      </c>
      <c r="AQ5" s="28" t="s">
        <v>135</v>
      </c>
      <c r="AR5" s="28" t="s">
        <v>136</v>
      </c>
      <c r="AS5" s="29" t="s">
        <v>137</v>
      </c>
      <c r="AT5" s="28" t="s">
        <v>135</v>
      </c>
      <c r="AU5" s="28" t="s">
        <v>136</v>
      </c>
      <c r="AV5" s="29" t="s">
        <v>137</v>
      </c>
      <c r="AW5" s="28" t="s">
        <v>135</v>
      </c>
      <c r="AX5" s="28" t="s">
        <v>136</v>
      </c>
      <c r="AY5" s="29" t="s">
        <v>137</v>
      </c>
      <c r="AZ5" s="28" t="s">
        <v>135</v>
      </c>
      <c r="BA5" s="28" t="s">
        <v>136</v>
      </c>
      <c r="BB5" s="29" t="s">
        <v>137</v>
      </c>
      <c r="BC5" s="28" t="s">
        <v>135</v>
      </c>
      <c r="BD5" s="28" t="s">
        <v>136</v>
      </c>
      <c r="BE5" s="29" t="s">
        <v>137</v>
      </c>
      <c r="BF5" s="28" t="s">
        <v>135</v>
      </c>
      <c r="BG5" s="28" t="s">
        <v>136</v>
      </c>
      <c r="BH5" s="29" t="s">
        <v>137</v>
      </c>
    </row>
    <row r="6" spans="1:60" ht="39.950000000000003" customHeight="1" thickBot="1" x14ac:dyDescent="0.3">
      <c r="A6" s="141" t="s">
        <v>128</v>
      </c>
      <c r="B6" s="51" t="s">
        <v>53</v>
      </c>
      <c r="C6" s="52" t="s">
        <v>16</v>
      </c>
      <c r="D6" s="55">
        <v>180</v>
      </c>
      <c r="E6" s="56">
        <v>204</v>
      </c>
      <c r="F6" s="57">
        <v>228</v>
      </c>
      <c r="G6" s="58">
        <v>240</v>
      </c>
      <c r="H6" s="59">
        <v>272</v>
      </c>
      <c r="I6" s="60">
        <v>300</v>
      </c>
      <c r="J6" s="55">
        <v>175</v>
      </c>
      <c r="K6" s="56">
        <v>200</v>
      </c>
      <c r="L6" s="57">
        <v>225</v>
      </c>
      <c r="M6" s="58">
        <v>135</v>
      </c>
      <c r="N6" s="59">
        <v>150</v>
      </c>
      <c r="O6" s="60">
        <v>165</v>
      </c>
      <c r="P6" s="55">
        <v>161</v>
      </c>
      <c r="Q6" s="56">
        <v>180</v>
      </c>
      <c r="R6" s="57">
        <v>199</v>
      </c>
      <c r="S6" s="58">
        <f>S7/0.0295</f>
        <v>170</v>
      </c>
      <c r="T6" s="59">
        <f t="shared" ref="T6:U6" si="0">T7/0.0295</f>
        <v>190</v>
      </c>
      <c r="U6" s="60">
        <f t="shared" si="0"/>
        <v>210</v>
      </c>
      <c r="V6" s="58">
        <v>175</v>
      </c>
      <c r="W6" s="59">
        <v>200</v>
      </c>
      <c r="X6" s="60">
        <v>225</v>
      </c>
      <c r="Y6" s="55">
        <v>225</v>
      </c>
      <c r="Z6" s="56">
        <v>250</v>
      </c>
      <c r="AA6" s="57">
        <v>275</v>
      </c>
      <c r="AB6" s="58">
        <v>235</v>
      </c>
      <c r="AC6" s="59">
        <v>260</v>
      </c>
      <c r="AD6" s="60">
        <v>285</v>
      </c>
      <c r="AE6" s="55">
        <v>247</v>
      </c>
      <c r="AF6" s="56">
        <v>280</v>
      </c>
      <c r="AG6" s="57">
        <v>311</v>
      </c>
      <c r="AH6" s="58">
        <v>268</v>
      </c>
      <c r="AI6" s="59">
        <v>300</v>
      </c>
      <c r="AJ6" s="60">
        <v>331</v>
      </c>
      <c r="AK6" s="55">
        <v>315</v>
      </c>
      <c r="AL6" s="56">
        <v>350</v>
      </c>
      <c r="AM6" s="57">
        <v>385</v>
      </c>
      <c r="AN6" s="58">
        <v>320</v>
      </c>
      <c r="AO6" s="59">
        <v>360</v>
      </c>
      <c r="AP6" s="60">
        <v>400</v>
      </c>
      <c r="AQ6" s="55">
        <v>340</v>
      </c>
      <c r="AR6" s="56">
        <v>380</v>
      </c>
      <c r="AS6" s="57">
        <v>420</v>
      </c>
      <c r="AT6" s="58">
        <v>358</v>
      </c>
      <c r="AU6" s="59">
        <v>400</v>
      </c>
      <c r="AV6" s="60">
        <v>442</v>
      </c>
      <c r="AW6" s="112">
        <f>AW7/0.0295</f>
        <v>171.01694915254237</v>
      </c>
      <c r="AX6" s="56">
        <f t="shared" ref="AX6:AY6" si="1">AX7/0.0295</f>
        <v>190.00000000000003</v>
      </c>
      <c r="AY6" s="57">
        <f t="shared" si="1"/>
        <v>209</v>
      </c>
      <c r="AZ6" s="55">
        <v>300</v>
      </c>
      <c r="BA6" s="56">
        <v>330</v>
      </c>
      <c r="BB6" s="57">
        <v>360</v>
      </c>
      <c r="BC6" s="58">
        <v>310</v>
      </c>
      <c r="BD6" s="59">
        <v>350</v>
      </c>
      <c r="BE6" s="60">
        <v>390</v>
      </c>
      <c r="BF6" s="55">
        <v>355</v>
      </c>
      <c r="BG6" s="56">
        <v>400</v>
      </c>
      <c r="BH6" s="57">
        <v>445</v>
      </c>
    </row>
    <row r="7" spans="1:60" ht="39.950000000000003" customHeight="1" thickBot="1" x14ac:dyDescent="0.3">
      <c r="A7" s="142"/>
      <c r="B7" s="51" t="s">
        <v>116</v>
      </c>
      <c r="C7" s="52" t="s">
        <v>119</v>
      </c>
      <c r="D7" s="61">
        <f>D6*0.0295</f>
        <v>5.31</v>
      </c>
      <c r="E7" s="62">
        <f t="shared" ref="E7:BH7" si="2">E6*0.0295</f>
        <v>6.0179999999999998</v>
      </c>
      <c r="F7" s="63">
        <f t="shared" si="2"/>
        <v>6.726</v>
      </c>
      <c r="G7" s="64">
        <f t="shared" si="2"/>
        <v>7.08</v>
      </c>
      <c r="H7" s="65">
        <f t="shared" si="2"/>
        <v>8.0239999999999991</v>
      </c>
      <c r="I7" s="66">
        <f t="shared" si="2"/>
        <v>8.85</v>
      </c>
      <c r="J7" s="61">
        <f t="shared" si="2"/>
        <v>5.1624999999999996</v>
      </c>
      <c r="K7" s="62">
        <f t="shared" si="2"/>
        <v>5.8999999999999995</v>
      </c>
      <c r="L7" s="63">
        <f t="shared" si="2"/>
        <v>6.6374999999999993</v>
      </c>
      <c r="M7" s="64">
        <f t="shared" si="2"/>
        <v>3.9824999999999999</v>
      </c>
      <c r="N7" s="65">
        <f t="shared" si="2"/>
        <v>4.4249999999999998</v>
      </c>
      <c r="O7" s="66">
        <f t="shared" si="2"/>
        <v>4.8674999999999997</v>
      </c>
      <c r="P7" s="61">
        <f t="shared" si="2"/>
        <v>4.7494999999999994</v>
      </c>
      <c r="Q7" s="62">
        <f t="shared" si="2"/>
        <v>5.31</v>
      </c>
      <c r="R7" s="63">
        <f t="shared" si="2"/>
        <v>5.8704999999999998</v>
      </c>
      <c r="S7" s="64">
        <v>5.0149999999999997</v>
      </c>
      <c r="T7" s="65">
        <v>5.6049999999999995</v>
      </c>
      <c r="U7" s="66">
        <v>6.1949999999999994</v>
      </c>
      <c r="V7" s="64">
        <f t="shared" si="2"/>
        <v>5.1624999999999996</v>
      </c>
      <c r="W7" s="65">
        <f t="shared" si="2"/>
        <v>5.8999999999999995</v>
      </c>
      <c r="X7" s="66">
        <f t="shared" si="2"/>
        <v>6.6374999999999993</v>
      </c>
      <c r="Y7" s="61">
        <f t="shared" si="2"/>
        <v>6.6374999999999993</v>
      </c>
      <c r="Z7" s="62">
        <f t="shared" si="2"/>
        <v>7.375</v>
      </c>
      <c r="AA7" s="63">
        <f t="shared" si="2"/>
        <v>8.1124999999999989</v>
      </c>
      <c r="AB7" s="64">
        <f t="shared" si="2"/>
        <v>6.9324999999999992</v>
      </c>
      <c r="AC7" s="65">
        <f t="shared" si="2"/>
        <v>7.67</v>
      </c>
      <c r="AD7" s="66">
        <f t="shared" si="2"/>
        <v>8.4074999999999989</v>
      </c>
      <c r="AE7" s="61">
        <f t="shared" si="2"/>
        <v>7.2864999999999993</v>
      </c>
      <c r="AF7" s="62">
        <f t="shared" si="2"/>
        <v>8.26</v>
      </c>
      <c r="AG7" s="63">
        <f t="shared" si="2"/>
        <v>9.1745000000000001</v>
      </c>
      <c r="AH7" s="64">
        <f t="shared" si="2"/>
        <v>7.9059999999999997</v>
      </c>
      <c r="AI7" s="65">
        <f t="shared" si="2"/>
        <v>8.85</v>
      </c>
      <c r="AJ7" s="66">
        <f t="shared" si="2"/>
        <v>9.7645</v>
      </c>
      <c r="AK7" s="61">
        <f t="shared" si="2"/>
        <v>9.2924999999999986</v>
      </c>
      <c r="AL7" s="62">
        <f t="shared" si="2"/>
        <v>10.324999999999999</v>
      </c>
      <c r="AM7" s="63">
        <f t="shared" si="2"/>
        <v>11.3575</v>
      </c>
      <c r="AN7" s="64">
        <f t="shared" si="2"/>
        <v>9.44</v>
      </c>
      <c r="AO7" s="65">
        <f t="shared" si="2"/>
        <v>10.62</v>
      </c>
      <c r="AP7" s="66">
        <f t="shared" si="2"/>
        <v>11.799999999999999</v>
      </c>
      <c r="AQ7" s="61">
        <f t="shared" si="2"/>
        <v>10.029999999999999</v>
      </c>
      <c r="AR7" s="62">
        <f t="shared" si="2"/>
        <v>11.209999999999999</v>
      </c>
      <c r="AS7" s="63">
        <f t="shared" si="2"/>
        <v>12.389999999999999</v>
      </c>
      <c r="AT7" s="64">
        <f t="shared" si="2"/>
        <v>10.561</v>
      </c>
      <c r="AU7" s="65">
        <f t="shared" si="2"/>
        <v>11.799999999999999</v>
      </c>
      <c r="AV7" s="66">
        <f t="shared" si="2"/>
        <v>13.039</v>
      </c>
      <c r="AW7" s="61">
        <v>5.0449999999999999</v>
      </c>
      <c r="AX7" s="62">
        <v>5.6050000000000004</v>
      </c>
      <c r="AY7" s="63">
        <v>6.1654999999999998</v>
      </c>
      <c r="AZ7" s="61">
        <f t="shared" si="2"/>
        <v>8.85</v>
      </c>
      <c r="BA7" s="62">
        <f t="shared" si="2"/>
        <v>9.7349999999999994</v>
      </c>
      <c r="BB7" s="63">
        <f t="shared" si="2"/>
        <v>10.62</v>
      </c>
      <c r="BC7" s="64">
        <f t="shared" si="2"/>
        <v>9.1449999999999996</v>
      </c>
      <c r="BD7" s="65">
        <f t="shared" si="2"/>
        <v>10.324999999999999</v>
      </c>
      <c r="BE7" s="66">
        <f t="shared" si="2"/>
        <v>11.504999999999999</v>
      </c>
      <c r="BF7" s="61">
        <f t="shared" si="2"/>
        <v>10.4725</v>
      </c>
      <c r="BG7" s="62">
        <f t="shared" si="2"/>
        <v>11.799999999999999</v>
      </c>
      <c r="BH7" s="63">
        <f t="shared" si="2"/>
        <v>13.1275</v>
      </c>
    </row>
    <row r="8" spans="1:60" ht="39.950000000000003" customHeight="1" thickBot="1" x14ac:dyDescent="0.3">
      <c r="A8" s="141" t="s">
        <v>129</v>
      </c>
      <c r="B8" s="51" t="s">
        <v>54</v>
      </c>
      <c r="C8" s="52" t="s">
        <v>11</v>
      </c>
      <c r="D8" s="32">
        <v>2.2000000000000002</v>
      </c>
      <c r="E8" s="33">
        <v>3.1</v>
      </c>
      <c r="F8" s="34">
        <v>3.8</v>
      </c>
      <c r="G8" s="25">
        <v>3.2</v>
      </c>
      <c r="H8" s="26">
        <v>4</v>
      </c>
      <c r="I8" s="27">
        <v>5</v>
      </c>
      <c r="J8" s="32">
        <v>2.4</v>
      </c>
      <c r="K8" s="33">
        <v>2.9</v>
      </c>
      <c r="L8" s="34">
        <v>3.4</v>
      </c>
      <c r="M8" s="25">
        <v>1.7</v>
      </c>
      <c r="N8" s="26">
        <v>2.1</v>
      </c>
      <c r="O8" s="27">
        <v>2.4</v>
      </c>
      <c r="P8" s="32">
        <v>2.2999999999999998</v>
      </c>
      <c r="Q8" s="33">
        <v>2.6</v>
      </c>
      <c r="R8" s="34">
        <v>3</v>
      </c>
      <c r="S8" s="25">
        <f>S9/39.4</f>
        <v>2.4</v>
      </c>
      <c r="T8" s="26">
        <f t="shared" ref="T8:U8" si="3">T9/39.4</f>
        <v>2.8</v>
      </c>
      <c r="U8" s="27">
        <f t="shared" si="3"/>
        <v>3.2</v>
      </c>
      <c r="V8" s="25">
        <v>2.7</v>
      </c>
      <c r="W8" s="26">
        <v>3</v>
      </c>
      <c r="X8" s="27">
        <v>3.4</v>
      </c>
      <c r="Y8" s="32">
        <v>3.3</v>
      </c>
      <c r="Z8" s="33">
        <v>3.8</v>
      </c>
      <c r="AA8" s="34">
        <v>4.4000000000000004</v>
      </c>
      <c r="AB8" s="25">
        <v>3.3</v>
      </c>
      <c r="AC8" s="26">
        <v>3.8</v>
      </c>
      <c r="AD8" s="27">
        <v>4.4000000000000004</v>
      </c>
      <c r="AE8" s="32">
        <v>3.9</v>
      </c>
      <c r="AF8" s="33">
        <v>4.4000000000000004</v>
      </c>
      <c r="AG8" s="34">
        <v>4.9000000000000004</v>
      </c>
      <c r="AH8" s="25">
        <v>3.7</v>
      </c>
      <c r="AI8" s="26">
        <v>4.0999999999999996</v>
      </c>
      <c r="AJ8" s="27">
        <v>5</v>
      </c>
      <c r="AK8" s="32">
        <v>4.0999999999999996</v>
      </c>
      <c r="AL8" s="33">
        <v>4.5999999999999996</v>
      </c>
      <c r="AM8" s="34">
        <v>5.3</v>
      </c>
      <c r="AN8" s="25">
        <v>4.0999999999999996</v>
      </c>
      <c r="AO8" s="26">
        <v>4.5999999999999996</v>
      </c>
      <c r="AP8" s="27">
        <v>5.2</v>
      </c>
      <c r="AQ8" s="32">
        <v>4.4000000000000004</v>
      </c>
      <c r="AR8" s="33">
        <v>5.2</v>
      </c>
      <c r="AS8" s="34">
        <v>6</v>
      </c>
      <c r="AT8" s="25">
        <v>4.7</v>
      </c>
      <c r="AU8" s="26">
        <v>5.5</v>
      </c>
      <c r="AV8" s="27">
        <v>6.3</v>
      </c>
      <c r="AW8" s="32">
        <f>AW9/39.4</f>
        <v>2.2000000000000002</v>
      </c>
      <c r="AX8" s="33">
        <f t="shared" ref="AX8:AY8" si="4">AX9/39.4</f>
        <v>2.5</v>
      </c>
      <c r="AY8" s="34">
        <f t="shared" si="4"/>
        <v>2.8</v>
      </c>
      <c r="AZ8" s="32">
        <v>3.9</v>
      </c>
      <c r="BA8" s="33">
        <v>4.3</v>
      </c>
      <c r="BB8" s="34">
        <v>4.9000000000000004</v>
      </c>
      <c r="BC8" s="25">
        <v>4.3</v>
      </c>
      <c r="BD8" s="26">
        <v>5</v>
      </c>
      <c r="BE8" s="27">
        <v>5.7</v>
      </c>
      <c r="BF8" s="32">
        <v>4.4000000000000004</v>
      </c>
      <c r="BG8" s="33">
        <v>4.9000000000000004</v>
      </c>
      <c r="BH8" s="34">
        <v>5.5</v>
      </c>
    </row>
    <row r="9" spans="1:60" ht="39.950000000000003" customHeight="1" thickBot="1" x14ac:dyDescent="0.3">
      <c r="A9" s="142"/>
      <c r="B9" s="51" t="s">
        <v>117</v>
      </c>
      <c r="C9" s="52" t="s">
        <v>120</v>
      </c>
      <c r="D9" s="73">
        <f>D8*39.4</f>
        <v>86.68</v>
      </c>
      <c r="E9" s="74">
        <f t="shared" ref="E9:BH9" si="5">E8*39.4</f>
        <v>122.14</v>
      </c>
      <c r="F9" s="75">
        <f t="shared" si="5"/>
        <v>149.72</v>
      </c>
      <c r="G9" s="76">
        <f t="shared" si="5"/>
        <v>126.08</v>
      </c>
      <c r="H9" s="77">
        <f t="shared" si="5"/>
        <v>157.6</v>
      </c>
      <c r="I9" s="78">
        <f t="shared" si="5"/>
        <v>197</v>
      </c>
      <c r="J9" s="73">
        <f t="shared" si="5"/>
        <v>94.559999999999988</v>
      </c>
      <c r="K9" s="74">
        <f t="shared" si="5"/>
        <v>114.25999999999999</v>
      </c>
      <c r="L9" s="75">
        <f t="shared" si="5"/>
        <v>133.95999999999998</v>
      </c>
      <c r="M9" s="76">
        <f t="shared" si="5"/>
        <v>66.97999999999999</v>
      </c>
      <c r="N9" s="77">
        <f t="shared" si="5"/>
        <v>82.74</v>
      </c>
      <c r="O9" s="78">
        <f t="shared" si="5"/>
        <v>94.559999999999988</v>
      </c>
      <c r="P9" s="73">
        <f t="shared" si="5"/>
        <v>90.61999999999999</v>
      </c>
      <c r="Q9" s="74">
        <f t="shared" si="5"/>
        <v>102.44</v>
      </c>
      <c r="R9" s="75">
        <f t="shared" si="5"/>
        <v>118.19999999999999</v>
      </c>
      <c r="S9" s="76">
        <v>94.559999999999988</v>
      </c>
      <c r="T9" s="77">
        <v>110.32</v>
      </c>
      <c r="U9" s="78">
        <v>126.08</v>
      </c>
      <c r="V9" s="76">
        <f t="shared" si="5"/>
        <v>106.38000000000001</v>
      </c>
      <c r="W9" s="77">
        <f t="shared" si="5"/>
        <v>118.19999999999999</v>
      </c>
      <c r="X9" s="78">
        <f t="shared" si="5"/>
        <v>133.95999999999998</v>
      </c>
      <c r="Y9" s="73">
        <f t="shared" si="5"/>
        <v>130.01999999999998</v>
      </c>
      <c r="Z9" s="74">
        <f t="shared" si="5"/>
        <v>149.72</v>
      </c>
      <c r="AA9" s="75">
        <f t="shared" si="5"/>
        <v>173.36</v>
      </c>
      <c r="AB9" s="76">
        <f t="shared" si="5"/>
        <v>130.01999999999998</v>
      </c>
      <c r="AC9" s="77">
        <f t="shared" si="5"/>
        <v>149.72</v>
      </c>
      <c r="AD9" s="78">
        <f t="shared" si="5"/>
        <v>173.36</v>
      </c>
      <c r="AE9" s="73">
        <f t="shared" si="5"/>
        <v>153.66</v>
      </c>
      <c r="AF9" s="74">
        <f t="shared" si="5"/>
        <v>173.36</v>
      </c>
      <c r="AG9" s="75">
        <f t="shared" si="5"/>
        <v>193.06</v>
      </c>
      <c r="AH9" s="76">
        <f t="shared" si="5"/>
        <v>145.78</v>
      </c>
      <c r="AI9" s="77">
        <f t="shared" si="5"/>
        <v>161.54</v>
      </c>
      <c r="AJ9" s="78">
        <f t="shared" si="5"/>
        <v>197</v>
      </c>
      <c r="AK9" s="73">
        <f t="shared" si="5"/>
        <v>161.54</v>
      </c>
      <c r="AL9" s="74">
        <f t="shared" si="5"/>
        <v>181.23999999999998</v>
      </c>
      <c r="AM9" s="75">
        <f t="shared" si="5"/>
        <v>208.82</v>
      </c>
      <c r="AN9" s="76">
        <f t="shared" si="5"/>
        <v>161.54</v>
      </c>
      <c r="AO9" s="77">
        <f t="shared" si="5"/>
        <v>181.23999999999998</v>
      </c>
      <c r="AP9" s="78">
        <f t="shared" si="5"/>
        <v>204.88</v>
      </c>
      <c r="AQ9" s="73">
        <f t="shared" si="5"/>
        <v>173.36</v>
      </c>
      <c r="AR9" s="74">
        <f t="shared" si="5"/>
        <v>204.88</v>
      </c>
      <c r="AS9" s="75">
        <f t="shared" si="5"/>
        <v>236.39999999999998</v>
      </c>
      <c r="AT9" s="76">
        <f t="shared" si="5"/>
        <v>185.18</v>
      </c>
      <c r="AU9" s="77">
        <f t="shared" si="5"/>
        <v>216.7</v>
      </c>
      <c r="AV9" s="78">
        <f t="shared" si="5"/>
        <v>248.21999999999997</v>
      </c>
      <c r="AW9" s="73">
        <v>86.68</v>
      </c>
      <c r="AX9" s="74">
        <v>98.5</v>
      </c>
      <c r="AY9" s="75">
        <v>110.32</v>
      </c>
      <c r="AZ9" s="73">
        <f t="shared" si="5"/>
        <v>153.66</v>
      </c>
      <c r="BA9" s="74">
        <f t="shared" si="5"/>
        <v>169.42</v>
      </c>
      <c r="BB9" s="75">
        <f t="shared" si="5"/>
        <v>193.06</v>
      </c>
      <c r="BC9" s="76">
        <f t="shared" si="5"/>
        <v>169.42</v>
      </c>
      <c r="BD9" s="77">
        <f t="shared" si="5"/>
        <v>197</v>
      </c>
      <c r="BE9" s="78">
        <f t="shared" si="5"/>
        <v>224.58</v>
      </c>
      <c r="BF9" s="73">
        <f t="shared" si="5"/>
        <v>173.36</v>
      </c>
      <c r="BG9" s="74">
        <f t="shared" si="5"/>
        <v>193.06</v>
      </c>
      <c r="BH9" s="75">
        <f t="shared" si="5"/>
        <v>216.7</v>
      </c>
    </row>
    <row r="10" spans="1:60" ht="39.950000000000003" customHeight="1" thickBot="1" x14ac:dyDescent="0.3">
      <c r="A10" s="22" t="s">
        <v>0</v>
      </c>
      <c r="B10" s="150" t="s">
        <v>55</v>
      </c>
      <c r="C10" s="152" t="s">
        <v>12</v>
      </c>
      <c r="D10" s="35">
        <v>30</v>
      </c>
      <c r="E10" s="36">
        <v>50</v>
      </c>
      <c r="F10" s="37">
        <v>70</v>
      </c>
      <c r="G10" s="12">
        <v>44</v>
      </c>
      <c r="H10" s="13">
        <v>60</v>
      </c>
      <c r="I10" s="14">
        <v>80</v>
      </c>
      <c r="J10" s="35">
        <v>42</v>
      </c>
      <c r="K10" s="36">
        <v>58</v>
      </c>
      <c r="L10" s="37">
        <v>74</v>
      </c>
      <c r="M10" s="12">
        <v>41</v>
      </c>
      <c r="N10" s="13">
        <v>50</v>
      </c>
      <c r="O10" s="14">
        <v>58</v>
      </c>
      <c r="P10" s="35">
        <v>37</v>
      </c>
      <c r="Q10" s="36">
        <v>42</v>
      </c>
      <c r="R10" s="37">
        <v>58</v>
      </c>
      <c r="S10" s="12">
        <f>S13/0.225</f>
        <v>35</v>
      </c>
      <c r="T10" s="13">
        <f t="shared" ref="T10:U10" si="6">T13/0.225</f>
        <v>50</v>
      </c>
      <c r="U10" s="14">
        <f t="shared" si="6"/>
        <v>63</v>
      </c>
      <c r="V10" s="12">
        <v>30</v>
      </c>
      <c r="W10" s="13">
        <v>42</v>
      </c>
      <c r="X10" s="14">
        <v>58</v>
      </c>
      <c r="Y10" s="35">
        <v>30</v>
      </c>
      <c r="Z10" s="36">
        <v>65</v>
      </c>
      <c r="AA10" s="37">
        <v>85</v>
      </c>
      <c r="AB10" s="12">
        <v>30</v>
      </c>
      <c r="AC10" s="13">
        <v>65</v>
      </c>
      <c r="AD10" s="14">
        <v>85</v>
      </c>
      <c r="AE10" s="35">
        <v>42</v>
      </c>
      <c r="AF10" s="36">
        <v>58</v>
      </c>
      <c r="AG10" s="37">
        <v>80</v>
      </c>
      <c r="AH10" s="12">
        <v>33</v>
      </c>
      <c r="AI10" s="13">
        <v>64</v>
      </c>
      <c r="AJ10" s="14">
        <v>80</v>
      </c>
      <c r="AK10" s="35">
        <v>40</v>
      </c>
      <c r="AL10" s="36">
        <v>70</v>
      </c>
      <c r="AM10" s="37">
        <v>85</v>
      </c>
      <c r="AN10" s="12">
        <v>43</v>
      </c>
      <c r="AO10" s="13">
        <v>60</v>
      </c>
      <c r="AP10" s="14">
        <v>89</v>
      </c>
      <c r="AQ10" s="35">
        <v>42</v>
      </c>
      <c r="AR10" s="36">
        <v>70</v>
      </c>
      <c r="AS10" s="37">
        <v>94</v>
      </c>
      <c r="AT10" s="12">
        <v>65</v>
      </c>
      <c r="AU10" s="13">
        <v>90</v>
      </c>
      <c r="AV10" s="14">
        <v>115</v>
      </c>
      <c r="AW10" s="35">
        <f>AW13/0.225</f>
        <v>35</v>
      </c>
      <c r="AX10" s="36">
        <f t="shared" ref="AX10:AY10" si="7">AX13/0.225</f>
        <v>45</v>
      </c>
      <c r="AY10" s="37">
        <f t="shared" si="7"/>
        <v>64</v>
      </c>
      <c r="AZ10" s="35">
        <v>45</v>
      </c>
      <c r="BA10" s="36">
        <v>60</v>
      </c>
      <c r="BB10" s="37">
        <v>70</v>
      </c>
      <c r="BC10" s="12">
        <v>51.999999999999993</v>
      </c>
      <c r="BD10" s="13">
        <v>67</v>
      </c>
      <c r="BE10" s="14">
        <v>78.999999999999986</v>
      </c>
      <c r="BF10" s="35">
        <v>52</v>
      </c>
      <c r="BG10" s="36">
        <v>70</v>
      </c>
      <c r="BH10" s="37">
        <v>100</v>
      </c>
    </row>
    <row r="11" spans="1:60" ht="39.950000000000003" customHeight="1" thickBot="1" x14ac:dyDescent="0.3">
      <c r="A11" s="21" t="s">
        <v>130</v>
      </c>
      <c r="B11" s="150"/>
      <c r="C11" s="152"/>
      <c r="D11" s="38"/>
      <c r="E11" s="39"/>
      <c r="F11" s="40"/>
      <c r="G11" s="15"/>
      <c r="H11" s="16"/>
      <c r="I11" s="17"/>
      <c r="J11" s="38"/>
      <c r="K11" s="39"/>
      <c r="L11" s="40"/>
      <c r="M11" s="15"/>
      <c r="N11" s="16"/>
      <c r="O11" s="17"/>
      <c r="P11" s="38"/>
      <c r="Q11" s="39"/>
      <c r="R11" s="40"/>
      <c r="S11" s="15"/>
      <c r="T11" s="16"/>
      <c r="U11" s="17"/>
      <c r="V11" s="15"/>
      <c r="W11" s="16"/>
      <c r="X11" s="17"/>
      <c r="Y11" s="38"/>
      <c r="Z11" s="39"/>
      <c r="AA11" s="40"/>
      <c r="AB11" s="15"/>
      <c r="AC11" s="16"/>
      <c r="AD11" s="17"/>
      <c r="AE11" s="38"/>
      <c r="AF11" s="39"/>
      <c r="AG11" s="40"/>
      <c r="AH11" s="15"/>
      <c r="AI11" s="16"/>
      <c r="AJ11" s="17"/>
      <c r="AK11" s="38"/>
      <c r="AL11" s="39"/>
      <c r="AM11" s="40"/>
      <c r="AN11" s="15"/>
      <c r="AO11" s="16"/>
      <c r="AP11" s="17"/>
      <c r="AQ11" s="38"/>
      <c r="AR11" s="39"/>
      <c r="AS11" s="40"/>
      <c r="AT11" s="15"/>
      <c r="AU11" s="16"/>
      <c r="AV11" s="17"/>
      <c r="AW11" s="38"/>
      <c r="AX11" s="39"/>
      <c r="AY11" s="40"/>
      <c r="AZ11" s="38"/>
      <c r="BA11" s="39"/>
      <c r="BB11" s="40"/>
      <c r="BC11" s="15"/>
      <c r="BD11" s="16"/>
      <c r="BE11" s="17"/>
      <c r="BF11" s="38"/>
      <c r="BG11" s="39"/>
      <c r="BH11" s="40"/>
    </row>
    <row r="12" spans="1:60" ht="39.950000000000003" customHeight="1" thickBot="1" x14ac:dyDescent="0.3">
      <c r="A12" s="24" t="s">
        <v>1</v>
      </c>
      <c r="B12" s="151"/>
      <c r="C12" s="153"/>
      <c r="D12" s="38">
        <v>25</v>
      </c>
      <c r="E12" s="39">
        <v>40</v>
      </c>
      <c r="F12" s="40">
        <v>60</v>
      </c>
      <c r="G12" s="15">
        <v>33</v>
      </c>
      <c r="H12" s="16">
        <v>50</v>
      </c>
      <c r="I12" s="17">
        <v>75</v>
      </c>
      <c r="J12" s="38">
        <v>31</v>
      </c>
      <c r="K12" s="39">
        <v>45</v>
      </c>
      <c r="L12" s="40">
        <v>59</v>
      </c>
      <c r="M12" s="15">
        <v>34</v>
      </c>
      <c r="N12" s="16">
        <v>40</v>
      </c>
      <c r="O12" s="17">
        <v>50</v>
      </c>
      <c r="P12" s="38">
        <v>25</v>
      </c>
      <c r="Q12" s="39">
        <v>39</v>
      </c>
      <c r="R12" s="40">
        <v>48</v>
      </c>
      <c r="S12" s="15">
        <f t="shared" ref="S12:U12" si="8">S15/0.225</f>
        <v>28</v>
      </c>
      <c r="T12" s="16">
        <f t="shared" si="8"/>
        <v>40</v>
      </c>
      <c r="U12" s="17">
        <f t="shared" si="8"/>
        <v>52</v>
      </c>
      <c r="V12" s="15">
        <v>28</v>
      </c>
      <c r="W12" s="16">
        <v>35</v>
      </c>
      <c r="X12" s="17">
        <v>55</v>
      </c>
      <c r="Y12" s="38">
        <v>33</v>
      </c>
      <c r="Z12" s="39">
        <v>55</v>
      </c>
      <c r="AA12" s="40">
        <v>70</v>
      </c>
      <c r="AB12" s="15">
        <v>33</v>
      </c>
      <c r="AC12" s="16">
        <v>55</v>
      </c>
      <c r="AD12" s="17">
        <v>70</v>
      </c>
      <c r="AE12" s="38">
        <v>33</v>
      </c>
      <c r="AF12" s="39">
        <v>50</v>
      </c>
      <c r="AG12" s="40">
        <v>75</v>
      </c>
      <c r="AH12" s="15">
        <v>42</v>
      </c>
      <c r="AI12" s="16">
        <v>60</v>
      </c>
      <c r="AJ12" s="17">
        <v>75</v>
      </c>
      <c r="AK12" s="38">
        <v>39</v>
      </c>
      <c r="AL12" s="39">
        <v>75</v>
      </c>
      <c r="AM12" s="40">
        <v>90</v>
      </c>
      <c r="AN12" s="15">
        <v>43</v>
      </c>
      <c r="AO12" s="16">
        <v>60</v>
      </c>
      <c r="AP12" s="17">
        <v>89</v>
      </c>
      <c r="AQ12" s="38">
        <v>40</v>
      </c>
      <c r="AR12" s="39">
        <v>70</v>
      </c>
      <c r="AS12" s="40">
        <v>101</v>
      </c>
      <c r="AT12" s="15">
        <v>55</v>
      </c>
      <c r="AU12" s="16">
        <v>75</v>
      </c>
      <c r="AV12" s="17">
        <v>95</v>
      </c>
      <c r="AW12" s="38">
        <f t="shared" ref="AW12:AY12" si="9">AW15/0.225</f>
        <v>25.999999999999996</v>
      </c>
      <c r="AX12" s="39">
        <f t="shared" si="9"/>
        <v>35</v>
      </c>
      <c r="AY12" s="40">
        <f t="shared" si="9"/>
        <v>49</v>
      </c>
      <c r="AZ12" s="38">
        <v>45</v>
      </c>
      <c r="BA12" s="39">
        <v>55</v>
      </c>
      <c r="BB12" s="40">
        <v>60</v>
      </c>
      <c r="BC12" s="15">
        <v>51</v>
      </c>
      <c r="BD12" s="16">
        <v>60</v>
      </c>
      <c r="BE12" s="17">
        <v>80</v>
      </c>
      <c r="BF12" s="38">
        <v>49</v>
      </c>
      <c r="BG12" s="39">
        <v>75</v>
      </c>
      <c r="BH12" s="40">
        <v>105</v>
      </c>
    </row>
    <row r="13" spans="1:60" ht="39.950000000000003" customHeight="1" x14ac:dyDescent="0.25">
      <c r="A13" s="22" t="s">
        <v>0</v>
      </c>
      <c r="B13" s="153" t="s">
        <v>118</v>
      </c>
      <c r="C13" s="153" t="s">
        <v>121</v>
      </c>
      <c r="D13" s="30">
        <f>D10*0.225</f>
        <v>6.75</v>
      </c>
      <c r="E13" s="80">
        <f t="shared" ref="E13:BH13" si="10">E10*0.225</f>
        <v>11.25</v>
      </c>
      <c r="F13" s="31">
        <f t="shared" si="10"/>
        <v>15.75</v>
      </c>
      <c r="G13" s="10">
        <f t="shared" si="10"/>
        <v>9.9</v>
      </c>
      <c r="H13" s="81">
        <f t="shared" si="10"/>
        <v>13.5</v>
      </c>
      <c r="I13" s="11">
        <f t="shared" si="10"/>
        <v>18</v>
      </c>
      <c r="J13" s="30">
        <f t="shared" si="10"/>
        <v>9.4500000000000011</v>
      </c>
      <c r="K13" s="80">
        <f t="shared" si="10"/>
        <v>13.05</v>
      </c>
      <c r="L13" s="31">
        <f t="shared" si="10"/>
        <v>16.650000000000002</v>
      </c>
      <c r="M13" s="10">
        <f t="shared" si="10"/>
        <v>9.2249999999999996</v>
      </c>
      <c r="N13" s="81">
        <f t="shared" si="10"/>
        <v>11.25</v>
      </c>
      <c r="O13" s="11">
        <f t="shared" si="10"/>
        <v>13.05</v>
      </c>
      <c r="P13" s="30">
        <f t="shared" si="10"/>
        <v>8.3250000000000011</v>
      </c>
      <c r="Q13" s="80">
        <f t="shared" si="10"/>
        <v>9.4500000000000011</v>
      </c>
      <c r="R13" s="31">
        <f t="shared" si="10"/>
        <v>13.05</v>
      </c>
      <c r="S13" s="10">
        <v>7.875</v>
      </c>
      <c r="T13" s="81">
        <v>11.25</v>
      </c>
      <c r="U13" s="11">
        <v>14.175000000000001</v>
      </c>
      <c r="V13" s="10">
        <f t="shared" si="10"/>
        <v>6.75</v>
      </c>
      <c r="W13" s="81">
        <f t="shared" si="10"/>
        <v>9.4500000000000011</v>
      </c>
      <c r="X13" s="11">
        <f t="shared" si="10"/>
        <v>13.05</v>
      </c>
      <c r="Y13" s="30">
        <f t="shared" si="10"/>
        <v>6.75</v>
      </c>
      <c r="Z13" s="80">
        <f t="shared" si="10"/>
        <v>14.625</v>
      </c>
      <c r="AA13" s="31">
        <f t="shared" si="10"/>
        <v>19.125</v>
      </c>
      <c r="AB13" s="10">
        <f t="shared" si="10"/>
        <v>6.75</v>
      </c>
      <c r="AC13" s="81">
        <f t="shared" si="10"/>
        <v>14.625</v>
      </c>
      <c r="AD13" s="11">
        <f t="shared" si="10"/>
        <v>19.125</v>
      </c>
      <c r="AE13" s="30">
        <f t="shared" si="10"/>
        <v>9.4500000000000011</v>
      </c>
      <c r="AF13" s="80">
        <f t="shared" si="10"/>
        <v>13.05</v>
      </c>
      <c r="AG13" s="31">
        <f t="shared" si="10"/>
        <v>18</v>
      </c>
      <c r="AH13" s="10">
        <f t="shared" si="10"/>
        <v>7.4249999999999998</v>
      </c>
      <c r="AI13" s="81">
        <f t="shared" si="10"/>
        <v>14.4</v>
      </c>
      <c r="AJ13" s="11">
        <f t="shared" si="10"/>
        <v>18</v>
      </c>
      <c r="AK13" s="30">
        <f t="shared" si="10"/>
        <v>9</v>
      </c>
      <c r="AL13" s="80">
        <f t="shared" si="10"/>
        <v>15.75</v>
      </c>
      <c r="AM13" s="31">
        <f t="shared" si="10"/>
        <v>19.125</v>
      </c>
      <c r="AN13" s="10">
        <f t="shared" si="10"/>
        <v>9.6750000000000007</v>
      </c>
      <c r="AO13" s="81">
        <f t="shared" si="10"/>
        <v>13.5</v>
      </c>
      <c r="AP13" s="11">
        <f t="shared" si="10"/>
        <v>20.025000000000002</v>
      </c>
      <c r="AQ13" s="30">
        <f t="shared" si="10"/>
        <v>9.4500000000000011</v>
      </c>
      <c r="AR13" s="80">
        <f t="shared" si="10"/>
        <v>15.75</v>
      </c>
      <c r="AS13" s="31">
        <f t="shared" si="10"/>
        <v>21.150000000000002</v>
      </c>
      <c r="AT13" s="10">
        <f t="shared" si="10"/>
        <v>14.625</v>
      </c>
      <c r="AU13" s="81">
        <f t="shared" si="10"/>
        <v>20.25</v>
      </c>
      <c r="AV13" s="11">
        <f t="shared" si="10"/>
        <v>25.875</v>
      </c>
      <c r="AW13" s="30">
        <v>7.875</v>
      </c>
      <c r="AX13" s="80">
        <v>10.125</v>
      </c>
      <c r="AY13" s="31">
        <v>14.4</v>
      </c>
      <c r="AZ13" s="30">
        <f t="shared" si="10"/>
        <v>10.125</v>
      </c>
      <c r="BA13" s="80">
        <f t="shared" si="10"/>
        <v>13.5</v>
      </c>
      <c r="BB13" s="31">
        <f t="shared" si="10"/>
        <v>15.75</v>
      </c>
      <c r="BC13" s="10">
        <f t="shared" si="10"/>
        <v>11.7</v>
      </c>
      <c r="BD13" s="81">
        <f t="shared" si="10"/>
        <v>15.075000000000001</v>
      </c>
      <c r="BE13" s="11">
        <f t="shared" si="10"/>
        <v>17.774999999999999</v>
      </c>
      <c r="BF13" s="30">
        <f t="shared" si="10"/>
        <v>11.700000000000001</v>
      </c>
      <c r="BG13" s="80">
        <f t="shared" si="10"/>
        <v>15.75</v>
      </c>
      <c r="BH13" s="31">
        <f t="shared" si="10"/>
        <v>22.5</v>
      </c>
    </row>
    <row r="14" spans="1:60" ht="39.950000000000003" customHeight="1" x14ac:dyDescent="0.25">
      <c r="A14" s="21" t="s">
        <v>130</v>
      </c>
      <c r="B14" s="154"/>
      <c r="C14" s="154"/>
      <c r="D14" s="38"/>
      <c r="E14" s="39"/>
      <c r="F14" s="40"/>
      <c r="G14" s="15"/>
      <c r="H14" s="16"/>
      <c r="I14" s="17"/>
      <c r="J14" s="38"/>
      <c r="K14" s="39"/>
      <c r="L14" s="40"/>
      <c r="M14" s="15"/>
      <c r="N14" s="16"/>
      <c r="O14" s="17"/>
      <c r="P14" s="38"/>
      <c r="Q14" s="39"/>
      <c r="R14" s="40"/>
      <c r="S14" s="15"/>
      <c r="T14" s="16"/>
      <c r="U14" s="17"/>
      <c r="V14" s="15"/>
      <c r="W14" s="16"/>
      <c r="X14" s="17"/>
      <c r="Y14" s="38"/>
      <c r="Z14" s="39"/>
      <c r="AA14" s="40"/>
      <c r="AB14" s="15"/>
      <c r="AC14" s="16"/>
      <c r="AD14" s="17"/>
      <c r="AE14" s="38"/>
      <c r="AF14" s="39"/>
      <c r="AG14" s="40"/>
      <c r="AH14" s="15"/>
      <c r="AI14" s="16"/>
      <c r="AJ14" s="17"/>
      <c r="AK14" s="38"/>
      <c r="AL14" s="39"/>
      <c r="AM14" s="40"/>
      <c r="AN14" s="15"/>
      <c r="AO14" s="16"/>
      <c r="AP14" s="17"/>
      <c r="AQ14" s="38"/>
      <c r="AR14" s="39"/>
      <c r="AS14" s="40"/>
      <c r="AT14" s="15"/>
      <c r="AU14" s="16"/>
      <c r="AV14" s="17"/>
      <c r="AW14" s="38"/>
      <c r="AX14" s="39"/>
      <c r="AY14" s="40"/>
      <c r="AZ14" s="38"/>
      <c r="BA14" s="39"/>
      <c r="BB14" s="40"/>
      <c r="BC14" s="15"/>
      <c r="BD14" s="16"/>
      <c r="BE14" s="17"/>
      <c r="BF14" s="38"/>
      <c r="BG14" s="39"/>
      <c r="BH14" s="40"/>
    </row>
    <row r="15" spans="1:60" ht="39.950000000000003" customHeight="1" thickBot="1" x14ac:dyDescent="0.3">
      <c r="A15" s="23" t="s">
        <v>1</v>
      </c>
      <c r="B15" s="155"/>
      <c r="C15" s="155"/>
      <c r="D15" s="82">
        <f>D12*0.225</f>
        <v>5.625</v>
      </c>
      <c r="E15" s="83">
        <f t="shared" ref="E15:BH15" si="11">E12*0.225</f>
        <v>9</v>
      </c>
      <c r="F15" s="84">
        <f t="shared" si="11"/>
        <v>13.5</v>
      </c>
      <c r="G15" s="85">
        <f t="shared" si="11"/>
        <v>7.4249999999999998</v>
      </c>
      <c r="H15" s="86">
        <f t="shared" si="11"/>
        <v>11.25</v>
      </c>
      <c r="I15" s="87">
        <f t="shared" si="11"/>
        <v>16.875</v>
      </c>
      <c r="J15" s="82">
        <f t="shared" si="11"/>
        <v>6.9750000000000005</v>
      </c>
      <c r="K15" s="83">
        <f t="shared" si="11"/>
        <v>10.125</v>
      </c>
      <c r="L15" s="84">
        <f t="shared" si="11"/>
        <v>13.275</v>
      </c>
      <c r="M15" s="85">
        <f t="shared" si="11"/>
        <v>7.65</v>
      </c>
      <c r="N15" s="86">
        <f t="shared" si="11"/>
        <v>9</v>
      </c>
      <c r="O15" s="87">
        <f t="shared" si="11"/>
        <v>11.25</v>
      </c>
      <c r="P15" s="82">
        <f t="shared" si="11"/>
        <v>5.625</v>
      </c>
      <c r="Q15" s="83">
        <f t="shared" si="11"/>
        <v>8.7750000000000004</v>
      </c>
      <c r="R15" s="84">
        <f t="shared" si="11"/>
        <v>10.8</v>
      </c>
      <c r="S15" s="85">
        <v>6.3</v>
      </c>
      <c r="T15" s="86">
        <v>9</v>
      </c>
      <c r="U15" s="87">
        <v>11.700000000000001</v>
      </c>
      <c r="V15" s="85">
        <f t="shared" si="11"/>
        <v>6.3</v>
      </c>
      <c r="W15" s="86">
        <f t="shared" si="11"/>
        <v>7.875</v>
      </c>
      <c r="X15" s="87">
        <f t="shared" si="11"/>
        <v>12.375</v>
      </c>
      <c r="Y15" s="82">
        <f t="shared" si="11"/>
        <v>7.4249999999999998</v>
      </c>
      <c r="Z15" s="83">
        <f t="shared" si="11"/>
        <v>12.375</v>
      </c>
      <c r="AA15" s="84">
        <f t="shared" si="11"/>
        <v>15.75</v>
      </c>
      <c r="AB15" s="85">
        <f t="shared" si="11"/>
        <v>7.4249999999999998</v>
      </c>
      <c r="AC15" s="86">
        <f t="shared" si="11"/>
        <v>12.375</v>
      </c>
      <c r="AD15" s="87">
        <f t="shared" si="11"/>
        <v>15.75</v>
      </c>
      <c r="AE15" s="82">
        <f t="shared" si="11"/>
        <v>7.4249999999999998</v>
      </c>
      <c r="AF15" s="83">
        <f t="shared" si="11"/>
        <v>11.25</v>
      </c>
      <c r="AG15" s="84">
        <f t="shared" si="11"/>
        <v>16.875</v>
      </c>
      <c r="AH15" s="85">
        <f t="shared" si="11"/>
        <v>9.4500000000000011</v>
      </c>
      <c r="AI15" s="86">
        <f t="shared" si="11"/>
        <v>13.5</v>
      </c>
      <c r="AJ15" s="87">
        <f t="shared" si="11"/>
        <v>16.875</v>
      </c>
      <c r="AK15" s="82">
        <f t="shared" si="11"/>
        <v>8.7750000000000004</v>
      </c>
      <c r="AL15" s="83">
        <f t="shared" si="11"/>
        <v>16.875</v>
      </c>
      <c r="AM15" s="84">
        <f t="shared" si="11"/>
        <v>20.25</v>
      </c>
      <c r="AN15" s="85">
        <f t="shared" si="11"/>
        <v>9.6750000000000007</v>
      </c>
      <c r="AO15" s="86">
        <f t="shared" si="11"/>
        <v>13.5</v>
      </c>
      <c r="AP15" s="87">
        <f t="shared" si="11"/>
        <v>20.025000000000002</v>
      </c>
      <c r="AQ15" s="82">
        <f t="shared" si="11"/>
        <v>9</v>
      </c>
      <c r="AR15" s="83">
        <f t="shared" si="11"/>
        <v>15.75</v>
      </c>
      <c r="AS15" s="84">
        <f t="shared" si="11"/>
        <v>22.725000000000001</v>
      </c>
      <c r="AT15" s="85">
        <f t="shared" si="11"/>
        <v>12.375</v>
      </c>
      <c r="AU15" s="86">
        <f t="shared" si="11"/>
        <v>16.875</v>
      </c>
      <c r="AV15" s="87">
        <f t="shared" si="11"/>
        <v>21.375</v>
      </c>
      <c r="AW15" s="82">
        <v>5.85</v>
      </c>
      <c r="AX15" s="83">
        <v>7.875</v>
      </c>
      <c r="AY15" s="84">
        <v>11.025</v>
      </c>
      <c r="AZ15" s="82">
        <f t="shared" si="11"/>
        <v>10.125</v>
      </c>
      <c r="BA15" s="83">
        <f t="shared" si="11"/>
        <v>12.375</v>
      </c>
      <c r="BB15" s="84">
        <f t="shared" si="11"/>
        <v>13.5</v>
      </c>
      <c r="BC15" s="85">
        <f t="shared" si="11"/>
        <v>11.475</v>
      </c>
      <c r="BD15" s="86">
        <f t="shared" si="11"/>
        <v>13.5</v>
      </c>
      <c r="BE15" s="87">
        <f t="shared" si="11"/>
        <v>18</v>
      </c>
      <c r="BF15" s="82">
        <f t="shared" si="11"/>
        <v>11.025</v>
      </c>
      <c r="BG15" s="83">
        <f t="shared" si="11"/>
        <v>16.875</v>
      </c>
      <c r="BH15" s="84">
        <f t="shared" si="11"/>
        <v>23.625</v>
      </c>
    </row>
    <row r="16" spans="1:60" ht="39.950000000000003" customHeight="1" thickBot="1" x14ac:dyDescent="0.3">
      <c r="A16" s="79" t="s">
        <v>0</v>
      </c>
      <c r="B16" s="156" t="s">
        <v>123</v>
      </c>
      <c r="C16" s="155" t="s">
        <v>13</v>
      </c>
      <c r="D16" s="38">
        <v>14</v>
      </c>
      <c r="E16" s="41">
        <v>18</v>
      </c>
      <c r="F16" s="40">
        <v>30</v>
      </c>
      <c r="G16" s="15">
        <v>12</v>
      </c>
      <c r="H16" s="18">
        <v>25</v>
      </c>
      <c r="I16" s="17">
        <v>33</v>
      </c>
      <c r="J16" s="38">
        <v>18</v>
      </c>
      <c r="K16" s="41">
        <v>26</v>
      </c>
      <c r="L16" s="40">
        <v>34</v>
      </c>
      <c r="M16" s="15">
        <v>17</v>
      </c>
      <c r="N16" s="18">
        <v>29</v>
      </c>
      <c r="O16" s="17">
        <v>35</v>
      </c>
      <c r="P16" s="38">
        <v>12</v>
      </c>
      <c r="Q16" s="41">
        <v>19</v>
      </c>
      <c r="R16" s="40">
        <v>29</v>
      </c>
      <c r="S16" s="15" t="s">
        <v>93</v>
      </c>
      <c r="T16" s="18" t="s">
        <v>94</v>
      </c>
      <c r="U16" s="17" t="s">
        <v>25</v>
      </c>
      <c r="V16" s="15">
        <v>15</v>
      </c>
      <c r="W16" s="18">
        <v>23</v>
      </c>
      <c r="X16" s="17">
        <v>32</v>
      </c>
      <c r="Y16" s="38">
        <v>12</v>
      </c>
      <c r="Z16" s="41">
        <v>25</v>
      </c>
      <c r="AA16" s="40">
        <v>33</v>
      </c>
      <c r="AB16" s="15">
        <v>12</v>
      </c>
      <c r="AC16" s="18">
        <v>25</v>
      </c>
      <c r="AD16" s="17">
        <v>33</v>
      </c>
      <c r="AE16" s="38">
        <v>12</v>
      </c>
      <c r="AF16" s="41">
        <v>27</v>
      </c>
      <c r="AG16" s="40">
        <v>37</v>
      </c>
      <c r="AH16" s="15">
        <v>15</v>
      </c>
      <c r="AI16" s="18">
        <v>30</v>
      </c>
      <c r="AJ16" s="17">
        <v>43</v>
      </c>
      <c r="AK16" s="38">
        <v>13</v>
      </c>
      <c r="AL16" s="41">
        <v>22</v>
      </c>
      <c r="AM16" s="40">
        <v>30</v>
      </c>
      <c r="AN16" s="15">
        <v>11</v>
      </c>
      <c r="AO16" s="18">
        <v>20</v>
      </c>
      <c r="AP16" s="17">
        <v>31</v>
      </c>
      <c r="AQ16" s="38">
        <v>15</v>
      </c>
      <c r="AR16" s="41">
        <v>23</v>
      </c>
      <c r="AS16" s="40">
        <v>30</v>
      </c>
      <c r="AT16" s="15">
        <v>8</v>
      </c>
      <c r="AU16" s="18">
        <v>14</v>
      </c>
      <c r="AV16" s="17">
        <v>25</v>
      </c>
      <c r="AW16" s="38">
        <v>17</v>
      </c>
      <c r="AX16" s="41">
        <v>23</v>
      </c>
      <c r="AY16" s="40">
        <v>29</v>
      </c>
      <c r="AZ16" s="38">
        <v>17</v>
      </c>
      <c r="BA16" s="41">
        <v>22</v>
      </c>
      <c r="BB16" s="40">
        <v>29</v>
      </c>
      <c r="BC16" s="15">
        <v>17</v>
      </c>
      <c r="BD16" s="18">
        <v>22</v>
      </c>
      <c r="BE16" s="17">
        <v>29</v>
      </c>
      <c r="BF16" s="38">
        <v>14</v>
      </c>
      <c r="BG16" s="41">
        <v>26</v>
      </c>
      <c r="BH16" s="40">
        <v>31</v>
      </c>
    </row>
    <row r="17" spans="1:60" ht="39.950000000000003" customHeight="1" thickBot="1" x14ac:dyDescent="0.3">
      <c r="A17" s="21" t="s">
        <v>131</v>
      </c>
      <c r="B17" s="157"/>
      <c r="C17" s="152"/>
      <c r="D17" s="38"/>
      <c r="E17" s="41"/>
      <c r="F17" s="40"/>
      <c r="G17" s="15"/>
      <c r="H17" s="18"/>
      <c r="I17" s="17"/>
      <c r="J17" s="38"/>
      <c r="K17" s="41"/>
      <c r="L17" s="40"/>
      <c r="M17" s="15"/>
      <c r="N17" s="18"/>
      <c r="O17" s="17"/>
      <c r="P17" s="38"/>
      <c r="Q17" s="41"/>
      <c r="R17" s="40"/>
      <c r="S17" s="15"/>
      <c r="T17" s="18"/>
      <c r="U17" s="17"/>
      <c r="V17" s="15"/>
      <c r="W17" s="18"/>
      <c r="X17" s="17"/>
      <c r="Y17" s="38"/>
      <c r="Z17" s="41"/>
      <c r="AA17" s="40"/>
      <c r="AB17" s="15"/>
      <c r="AC17" s="18"/>
      <c r="AD17" s="17"/>
      <c r="AE17" s="38"/>
      <c r="AF17" s="41"/>
      <c r="AG17" s="40"/>
      <c r="AH17" s="15"/>
      <c r="AI17" s="18"/>
      <c r="AJ17" s="17"/>
      <c r="AK17" s="38"/>
      <c r="AL17" s="41"/>
      <c r="AM17" s="40"/>
      <c r="AN17" s="15"/>
      <c r="AO17" s="18"/>
      <c r="AP17" s="17"/>
      <c r="AQ17" s="38"/>
      <c r="AR17" s="41"/>
      <c r="AS17" s="40"/>
      <c r="AT17" s="15"/>
      <c r="AU17" s="18"/>
      <c r="AV17" s="17"/>
      <c r="AW17" s="38"/>
      <c r="AX17" s="41"/>
      <c r="AY17" s="40"/>
      <c r="AZ17" s="38"/>
      <c r="BA17" s="41"/>
      <c r="BB17" s="40"/>
      <c r="BC17" s="15"/>
      <c r="BD17" s="18"/>
      <c r="BE17" s="17"/>
      <c r="BF17" s="38"/>
      <c r="BG17" s="41"/>
      <c r="BH17" s="40"/>
    </row>
    <row r="18" spans="1:60" ht="39.950000000000003" customHeight="1" thickBot="1" x14ac:dyDescent="0.3">
      <c r="A18" s="24" t="s">
        <v>1</v>
      </c>
      <c r="B18" s="158"/>
      <c r="C18" s="152"/>
      <c r="D18" s="38">
        <v>20</v>
      </c>
      <c r="E18" s="41">
        <v>30</v>
      </c>
      <c r="F18" s="40">
        <v>44</v>
      </c>
      <c r="G18" s="15">
        <v>22</v>
      </c>
      <c r="H18" s="18">
        <v>35</v>
      </c>
      <c r="I18" s="17">
        <v>55</v>
      </c>
      <c r="J18" s="38">
        <v>23</v>
      </c>
      <c r="K18" s="41">
        <v>38</v>
      </c>
      <c r="L18" s="40">
        <v>53</v>
      </c>
      <c r="M18" s="15">
        <v>24</v>
      </c>
      <c r="N18" s="18">
        <v>42</v>
      </c>
      <c r="O18" s="17">
        <v>52</v>
      </c>
      <c r="P18" s="38">
        <v>20</v>
      </c>
      <c r="Q18" s="41">
        <v>35</v>
      </c>
      <c r="R18" s="40">
        <v>48</v>
      </c>
      <c r="S18" s="15" t="s">
        <v>94</v>
      </c>
      <c r="T18" s="18" t="s">
        <v>95</v>
      </c>
      <c r="U18" s="17" t="s">
        <v>96</v>
      </c>
      <c r="V18" s="15">
        <v>23</v>
      </c>
      <c r="W18" s="18">
        <v>30</v>
      </c>
      <c r="X18" s="17">
        <v>44</v>
      </c>
      <c r="Y18" s="38">
        <v>21</v>
      </c>
      <c r="Z18" s="41">
        <v>40</v>
      </c>
      <c r="AA18" s="40">
        <v>52</v>
      </c>
      <c r="AB18" s="15">
        <v>21</v>
      </c>
      <c r="AC18" s="18">
        <v>40</v>
      </c>
      <c r="AD18" s="17">
        <v>52</v>
      </c>
      <c r="AE18" s="38">
        <v>20</v>
      </c>
      <c r="AF18" s="41">
        <v>30</v>
      </c>
      <c r="AG18" s="40">
        <v>47</v>
      </c>
      <c r="AH18" s="15">
        <v>28</v>
      </c>
      <c r="AI18" s="18">
        <v>40</v>
      </c>
      <c r="AJ18" s="17">
        <v>49</v>
      </c>
      <c r="AK18" s="38">
        <v>20</v>
      </c>
      <c r="AL18" s="41">
        <v>40</v>
      </c>
      <c r="AM18" s="40">
        <v>57</v>
      </c>
      <c r="AN18" s="15">
        <v>20</v>
      </c>
      <c r="AO18" s="18">
        <v>30</v>
      </c>
      <c r="AP18" s="17">
        <v>53</v>
      </c>
      <c r="AQ18" s="38">
        <v>24</v>
      </c>
      <c r="AR18" s="41">
        <v>40</v>
      </c>
      <c r="AS18" s="40">
        <v>59</v>
      </c>
      <c r="AT18" s="15">
        <v>14</v>
      </c>
      <c r="AU18" s="18">
        <v>23</v>
      </c>
      <c r="AV18" s="17">
        <v>40</v>
      </c>
      <c r="AW18" s="38">
        <v>27</v>
      </c>
      <c r="AX18" s="41">
        <v>36</v>
      </c>
      <c r="AY18" s="40">
        <v>44</v>
      </c>
      <c r="AZ18" s="38">
        <v>27</v>
      </c>
      <c r="BA18" s="41">
        <v>33</v>
      </c>
      <c r="BB18" s="40">
        <v>40</v>
      </c>
      <c r="BC18" s="15">
        <v>27</v>
      </c>
      <c r="BD18" s="18">
        <v>32</v>
      </c>
      <c r="BE18" s="17">
        <v>42</v>
      </c>
      <c r="BF18" s="38">
        <v>19</v>
      </c>
      <c r="BG18" s="41">
        <v>31</v>
      </c>
      <c r="BH18" s="40">
        <v>40</v>
      </c>
    </row>
    <row r="19" spans="1:60" ht="48.75" thickBot="1" x14ac:dyDescent="0.3">
      <c r="A19" s="20" t="s">
        <v>141</v>
      </c>
      <c r="B19" s="53" t="s">
        <v>124</v>
      </c>
      <c r="C19" s="52" t="s">
        <v>13</v>
      </c>
      <c r="D19" s="42">
        <v>1300</v>
      </c>
      <c r="E19" s="43">
        <v>1400</v>
      </c>
      <c r="F19" s="44">
        <v>1600</v>
      </c>
      <c r="G19" s="7">
        <v>1150</v>
      </c>
      <c r="H19" s="9">
        <v>1250</v>
      </c>
      <c r="I19" s="8">
        <v>1400</v>
      </c>
      <c r="J19" s="42">
        <v>1220</v>
      </c>
      <c r="K19" s="43">
        <v>1400</v>
      </c>
      <c r="L19" s="44">
        <v>1580</v>
      </c>
      <c r="M19" s="7">
        <v>1350</v>
      </c>
      <c r="N19" s="9">
        <v>1500</v>
      </c>
      <c r="O19" s="8">
        <v>1650</v>
      </c>
      <c r="P19" s="42">
        <v>1320</v>
      </c>
      <c r="Q19" s="43">
        <v>1500</v>
      </c>
      <c r="R19" s="44">
        <v>1680</v>
      </c>
      <c r="S19" s="7">
        <v>1300</v>
      </c>
      <c r="T19" s="9">
        <v>1400</v>
      </c>
      <c r="U19" s="8">
        <v>1600</v>
      </c>
      <c r="V19" s="7">
        <v>1300</v>
      </c>
      <c r="W19" s="9">
        <v>1400</v>
      </c>
      <c r="X19" s="8">
        <v>1600</v>
      </c>
      <c r="Y19" s="42">
        <v>1150</v>
      </c>
      <c r="Z19" s="43">
        <v>1250</v>
      </c>
      <c r="AA19" s="44">
        <v>1400</v>
      </c>
      <c r="AB19" s="7">
        <v>1150</v>
      </c>
      <c r="AC19" s="9">
        <v>1250</v>
      </c>
      <c r="AD19" s="8">
        <v>1400</v>
      </c>
      <c r="AE19" s="42">
        <v>1040</v>
      </c>
      <c r="AF19" s="43">
        <v>1200</v>
      </c>
      <c r="AG19" s="44">
        <v>1375</v>
      </c>
      <c r="AH19" s="7">
        <v>1100</v>
      </c>
      <c r="AI19" s="9">
        <v>1250</v>
      </c>
      <c r="AJ19" s="8">
        <v>1375</v>
      </c>
      <c r="AK19" s="42">
        <v>1000</v>
      </c>
      <c r="AL19" s="43">
        <v>1150</v>
      </c>
      <c r="AM19" s="44">
        <v>1300</v>
      </c>
      <c r="AN19" s="7">
        <v>1000</v>
      </c>
      <c r="AO19" s="9">
        <v>1150</v>
      </c>
      <c r="AP19" s="8">
        <v>1350</v>
      </c>
      <c r="AQ19" s="42">
        <v>1000</v>
      </c>
      <c r="AR19" s="43">
        <v>1150</v>
      </c>
      <c r="AS19" s="44">
        <v>1300</v>
      </c>
      <c r="AT19" s="7">
        <v>850</v>
      </c>
      <c r="AU19" s="9">
        <v>1000</v>
      </c>
      <c r="AV19" s="8">
        <v>1150</v>
      </c>
      <c r="AW19" s="42">
        <v>1150</v>
      </c>
      <c r="AX19" s="43">
        <v>1350</v>
      </c>
      <c r="AY19" s="44">
        <v>1500</v>
      </c>
      <c r="AZ19" s="42">
        <v>1100</v>
      </c>
      <c r="BA19" s="43">
        <v>1250</v>
      </c>
      <c r="BB19" s="44">
        <v>1400</v>
      </c>
      <c r="BC19" s="7">
        <v>1100</v>
      </c>
      <c r="BD19" s="9">
        <v>1200</v>
      </c>
      <c r="BE19" s="8">
        <v>1400</v>
      </c>
      <c r="BF19" s="42">
        <v>950</v>
      </c>
      <c r="BG19" s="43">
        <v>1100</v>
      </c>
      <c r="BH19" s="44">
        <v>1250</v>
      </c>
    </row>
    <row r="20" spans="1:60" ht="48.75" thickBot="1" x14ac:dyDescent="0.3">
      <c r="A20" s="20" t="s">
        <v>142</v>
      </c>
      <c r="B20" s="53" t="s">
        <v>124</v>
      </c>
      <c r="C20" s="52" t="s">
        <v>13</v>
      </c>
      <c r="D20" s="42">
        <v>750</v>
      </c>
      <c r="E20" s="43">
        <v>950</v>
      </c>
      <c r="F20" s="44">
        <v>1150</v>
      </c>
      <c r="G20" s="7">
        <v>800</v>
      </c>
      <c r="H20" s="9">
        <v>900</v>
      </c>
      <c r="I20" s="8">
        <v>1000</v>
      </c>
      <c r="J20" s="42"/>
      <c r="K20" s="43"/>
      <c r="L20" s="44"/>
      <c r="M20" s="7">
        <v>850</v>
      </c>
      <c r="N20" s="9">
        <v>1000</v>
      </c>
      <c r="O20" s="8">
        <v>1200</v>
      </c>
      <c r="P20" s="42">
        <v>850</v>
      </c>
      <c r="Q20" s="43">
        <v>1000</v>
      </c>
      <c r="R20" s="44">
        <v>1200</v>
      </c>
      <c r="S20" s="7"/>
      <c r="T20" s="9"/>
      <c r="U20" s="8"/>
      <c r="V20" s="7">
        <v>850</v>
      </c>
      <c r="W20" s="9">
        <v>950</v>
      </c>
      <c r="X20" s="8">
        <v>1200</v>
      </c>
      <c r="Y20" s="42">
        <v>800</v>
      </c>
      <c r="Z20" s="43">
        <v>950</v>
      </c>
      <c r="AA20" s="44">
        <v>1150</v>
      </c>
      <c r="AB20" s="7">
        <v>800</v>
      </c>
      <c r="AC20" s="9">
        <v>950</v>
      </c>
      <c r="AD20" s="8">
        <v>1150</v>
      </c>
      <c r="AE20" s="42"/>
      <c r="AF20" s="43"/>
      <c r="AG20" s="44"/>
      <c r="AH20" s="7">
        <v>800</v>
      </c>
      <c r="AI20" s="9">
        <v>900</v>
      </c>
      <c r="AJ20" s="8">
        <v>1000</v>
      </c>
      <c r="AK20" s="42">
        <v>800</v>
      </c>
      <c r="AL20" s="43">
        <v>920</v>
      </c>
      <c r="AM20" s="44">
        <v>1150</v>
      </c>
      <c r="AN20" s="7">
        <v>800</v>
      </c>
      <c r="AO20" s="9">
        <v>900</v>
      </c>
      <c r="AP20" s="8">
        <v>1000</v>
      </c>
      <c r="AQ20" s="42">
        <v>825</v>
      </c>
      <c r="AR20" s="43">
        <v>900</v>
      </c>
      <c r="AS20" s="44">
        <v>1100</v>
      </c>
      <c r="AT20" s="7">
        <v>825</v>
      </c>
      <c r="AU20" s="9">
        <v>900</v>
      </c>
      <c r="AV20" s="8">
        <v>1100</v>
      </c>
      <c r="AW20" s="42">
        <v>850</v>
      </c>
      <c r="AX20" s="43">
        <v>1000</v>
      </c>
      <c r="AY20" s="44">
        <v>1150</v>
      </c>
      <c r="AZ20" s="42">
        <v>800</v>
      </c>
      <c r="BA20" s="43">
        <v>900</v>
      </c>
      <c r="BB20" s="44">
        <v>1000</v>
      </c>
      <c r="BC20" s="7">
        <v>800</v>
      </c>
      <c r="BD20" s="9">
        <v>900</v>
      </c>
      <c r="BE20" s="8">
        <v>1000</v>
      </c>
      <c r="BF20" s="42">
        <v>800</v>
      </c>
      <c r="BG20" s="43">
        <v>900</v>
      </c>
      <c r="BH20" s="44">
        <v>1000</v>
      </c>
    </row>
    <row r="21" spans="1:60" ht="39" thickBot="1" x14ac:dyDescent="0.3">
      <c r="A21" s="20" t="s">
        <v>143</v>
      </c>
      <c r="B21" s="54" t="s">
        <v>56</v>
      </c>
      <c r="C21" s="52" t="s">
        <v>14</v>
      </c>
      <c r="D21" s="42"/>
      <c r="E21" s="43"/>
      <c r="F21" s="44"/>
      <c r="G21" s="7"/>
      <c r="H21" s="9"/>
      <c r="I21" s="8"/>
      <c r="J21" s="42"/>
      <c r="K21" s="43"/>
      <c r="L21" s="44"/>
      <c r="M21" s="7"/>
      <c r="N21" s="9"/>
      <c r="O21" s="8"/>
      <c r="P21" s="42"/>
      <c r="Q21" s="43"/>
      <c r="R21" s="44"/>
      <c r="S21" s="7"/>
      <c r="T21" s="9"/>
      <c r="U21" s="8"/>
      <c r="V21" s="7"/>
      <c r="W21" s="9"/>
      <c r="X21" s="8"/>
      <c r="Y21" s="42"/>
      <c r="Z21" s="43"/>
      <c r="AA21" s="44"/>
      <c r="AB21" s="7"/>
      <c r="AC21" s="9"/>
      <c r="AD21" s="8"/>
      <c r="AE21" s="42"/>
      <c r="AF21" s="43"/>
      <c r="AG21" s="44"/>
      <c r="AH21" s="7"/>
      <c r="AI21" s="9"/>
      <c r="AJ21" s="8"/>
      <c r="AK21" s="42"/>
      <c r="AL21" s="43"/>
      <c r="AM21" s="44"/>
      <c r="AN21" s="7"/>
      <c r="AO21" s="9"/>
      <c r="AP21" s="8"/>
      <c r="AQ21" s="42"/>
      <c r="AR21" s="43"/>
      <c r="AS21" s="44"/>
      <c r="AT21" s="7"/>
      <c r="AU21" s="9"/>
      <c r="AV21" s="8"/>
      <c r="AW21" s="42"/>
      <c r="AX21" s="43"/>
      <c r="AY21" s="44"/>
      <c r="AZ21" s="42"/>
      <c r="BA21" s="43"/>
      <c r="BB21" s="44"/>
      <c r="BC21" s="7"/>
      <c r="BD21" s="9"/>
      <c r="BE21" s="8"/>
      <c r="BF21" s="42"/>
      <c r="BG21" s="43"/>
      <c r="BH21" s="44"/>
    </row>
    <row r="22" spans="1:60" ht="40.5" customHeight="1" thickBot="1" x14ac:dyDescent="0.3">
      <c r="A22" s="20" t="s">
        <v>125</v>
      </c>
      <c r="B22" s="54" t="s">
        <v>126</v>
      </c>
      <c r="C22" s="52" t="s">
        <v>127</v>
      </c>
      <c r="D22" s="88"/>
      <c r="E22" s="89"/>
      <c r="F22" s="90"/>
      <c r="G22" s="91"/>
      <c r="H22" s="92"/>
      <c r="I22" s="93"/>
      <c r="J22" s="88"/>
      <c r="K22" s="89"/>
      <c r="L22" s="90"/>
      <c r="M22" s="91"/>
      <c r="N22" s="92"/>
      <c r="O22" s="93"/>
      <c r="P22" s="88"/>
      <c r="Q22" s="89"/>
      <c r="R22" s="90"/>
      <c r="S22" s="91"/>
      <c r="T22" s="92"/>
      <c r="U22" s="93"/>
      <c r="V22" s="91"/>
      <c r="W22" s="92"/>
      <c r="X22" s="93"/>
      <c r="Y22" s="88"/>
      <c r="Z22" s="89"/>
      <c r="AA22" s="90"/>
      <c r="AB22" s="91"/>
      <c r="AC22" s="92"/>
      <c r="AD22" s="93"/>
      <c r="AE22" s="88"/>
      <c r="AF22" s="89"/>
      <c r="AG22" s="90"/>
      <c r="AH22" s="91"/>
      <c r="AI22" s="92"/>
      <c r="AJ22" s="93"/>
      <c r="AK22" s="88"/>
      <c r="AL22" s="89"/>
      <c r="AM22" s="90"/>
      <c r="AN22" s="91"/>
      <c r="AO22" s="92"/>
      <c r="AP22" s="93"/>
      <c r="AQ22" s="88"/>
      <c r="AR22" s="89"/>
      <c r="AS22" s="90"/>
      <c r="AT22" s="91"/>
      <c r="AU22" s="92"/>
      <c r="AV22" s="93"/>
      <c r="AW22" s="88"/>
      <c r="AX22" s="89"/>
      <c r="AY22" s="90"/>
      <c r="AZ22" s="88"/>
      <c r="BA22" s="89"/>
      <c r="BB22" s="90"/>
      <c r="BC22" s="91"/>
      <c r="BD22" s="92"/>
      <c r="BE22" s="93"/>
      <c r="BF22" s="88"/>
      <c r="BG22" s="89"/>
      <c r="BH22" s="90"/>
    </row>
    <row r="26" spans="1:60" x14ac:dyDescent="0.25">
      <c r="AE26" s="149" t="s">
        <v>45</v>
      </c>
      <c r="AF26" s="149"/>
      <c r="AG26" s="149"/>
      <c r="AH26" s="149"/>
      <c r="AI26" s="149" t="s">
        <v>46</v>
      </c>
      <c r="AJ26" s="149"/>
      <c r="AK26" s="149"/>
      <c r="AL26" s="149"/>
    </row>
    <row r="27" spans="1:60" x14ac:dyDescent="0.25">
      <c r="AE27" s="149"/>
      <c r="AF27" s="149"/>
      <c r="AG27" s="149"/>
      <c r="AH27" s="149"/>
      <c r="AI27" s="149"/>
      <c r="AJ27" s="149"/>
      <c r="AK27" s="149"/>
      <c r="AL27" s="149"/>
    </row>
    <row r="28" spans="1:60" x14ac:dyDescent="0.25">
      <c r="AE28" s="149"/>
      <c r="AF28" s="149"/>
      <c r="AG28" s="149"/>
      <c r="AH28" s="149"/>
      <c r="AI28" s="149"/>
      <c r="AJ28" s="149"/>
      <c r="AK28" s="149"/>
      <c r="AL28" s="149"/>
    </row>
    <row r="29" spans="1:60" x14ac:dyDescent="0.25">
      <c r="AE29" s="140" t="s">
        <v>47</v>
      </c>
      <c r="AF29" s="140"/>
      <c r="AG29" s="140"/>
      <c r="AH29" s="140"/>
      <c r="AI29" s="140" t="s">
        <v>48</v>
      </c>
      <c r="AJ29" s="140"/>
      <c r="AK29" s="140"/>
      <c r="AL29" s="140"/>
    </row>
    <row r="30" spans="1:60" x14ac:dyDescent="0.25">
      <c r="AE30" s="140"/>
      <c r="AF30" s="140"/>
      <c r="AG30" s="140"/>
      <c r="AH30" s="140"/>
      <c r="AI30" s="140"/>
      <c r="AJ30" s="140"/>
      <c r="AK30" s="140"/>
      <c r="AL30" s="140"/>
    </row>
    <row r="31" spans="1:60" x14ac:dyDescent="0.25">
      <c r="AE31" s="140"/>
      <c r="AF31" s="140"/>
      <c r="AG31" s="140"/>
      <c r="AH31" s="140"/>
      <c r="AI31" s="140"/>
      <c r="AJ31" s="140"/>
      <c r="AK31" s="140"/>
      <c r="AL31" s="140"/>
    </row>
  </sheetData>
  <mergeCells count="38">
    <mergeCell ref="AE26:AH28"/>
    <mergeCell ref="AI26:AL28"/>
    <mergeCell ref="AE29:AH31"/>
    <mergeCell ref="AI29:AL31"/>
    <mergeCell ref="S4:U4"/>
    <mergeCell ref="A8:A9"/>
    <mergeCell ref="B10:B12"/>
    <mergeCell ref="C10:C12"/>
    <mergeCell ref="B13:B15"/>
    <mergeCell ref="C13:C15"/>
    <mergeCell ref="B16:B18"/>
    <mergeCell ref="C16:C18"/>
    <mergeCell ref="AQ4:AS4"/>
    <mergeCell ref="AT4:AV4"/>
    <mergeCell ref="AZ4:BB4"/>
    <mergeCell ref="AW4:AY4"/>
    <mergeCell ref="BC4:BE4"/>
    <mergeCell ref="BF4:BH4"/>
    <mergeCell ref="A6:A7"/>
    <mergeCell ref="Y4:AA4"/>
    <mergeCell ref="AB4:AD4"/>
    <mergeCell ref="AE4:AG4"/>
    <mergeCell ref="AH4:AJ4"/>
    <mergeCell ref="AK4:AM4"/>
    <mergeCell ref="AN4:AP4"/>
    <mergeCell ref="D4:F4"/>
    <mergeCell ref="G4:I4"/>
    <mergeCell ref="J4:L4"/>
    <mergeCell ref="M4:O4"/>
    <mergeCell ref="P4:R4"/>
    <mergeCell ref="V4:X4"/>
    <mergeCell ref="A1:D1"/>
    <mergeCell ref="E1:AF1"/>
    <mergeCell ref="AG1:AM1"/>
    <mergeCell ref="A2:D2"/>
    <mergeCell ref="E2:O2"/>
    <mergeCell ref="P2:AA2"/>
    <mergeCell ref="AB2:AM2"/>
  </mergeCells>
  <pageMargins left="0.25" right="0.25" top="0.75" bottom="0.75" header="0.3" footer="0.3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8AE08-96AF-4CD7-856E-629FF52F31CB}">
  <sheetPr>
    <pageSetUpPr fitToPage="1"/>
  </sheetPr>
  <dimension ref="A1:AM31"/>
  <sheetViews>
    <sheetView zoomScale="70" zoomScaleNormal="70" workbookViewId="0">
      <selection activeCell="AC22" sqref="AC22"/>
    </sheetView>
  </sheetViews>
  <sheetFormatPr defaultRowHeight="12" x14ac:dyDescent="0.25"/>
  <cols>
    <col min="1" max="1" width="17.7109375" style="6" customWidth="1"/>
    <col min="2" max="2" width="16.28515625" style="6" customWidth="1"/>
    <col min="3" max="3" width="13.28515625" style="6" customWidth="1"/>
    <col min="4" max="8" width="7" style="6" bestFit="1" customWidth="1"/>
    <col min="9" max="9" width="8.28515625" style="6" bestFit="1" customWidth="1"/>
    <col min="10" max="10" width="7" style="6" bestFit="1" customWidth="1"/>
    <col min="11" max="12" width="8.28515625" style="6" bestFit="1" customWidth="1"/>
    <col min="13" max="20" width="7" style="6" bestFit="1" customWidth="1"/>
    <col min="21" max="21" width="8.28515625" style="6" bestFit="1" customWidth="1"/>
    <col min="22" max="22" width="7" style="6" bestFit="1" customWidth="1"/>
    <col min="23" max="24" width="8.28515625" style="6" bestFit="1" customWidth="1"/>
    <col min="25" max="25" width="7" style="6" bestFit="1" customWidth="1"/>
    <col min="26" max="27" width="8.28515625" style="6" bestFit="1" customWidth="1"/>
    <col min="28" max="29" width="7" style="6" bestFit="1" customWidth="1"/>
    <col min="30" max="30" width="8.28515625" style="6" bestFit="1" customWidth="1"/>
    <col min="31" max="32" width="7" style="6" bestFit="1" customWidth="1"/>
    <col min="33" max="33" width="8.28515625" style="6" bestFit="1" customWidth="1"/>
    <col min="34" max="34" width="7" style="6" bestFit="1" customWidth="1"/>
    <col min="35" max="36" width="8.28515625" style="6" bestFit="1" customWidth="1"/>
    <col min="37" max="38" width="7" style="6" bestFit="1" customWidth="1"/>
    <col min="39" max="39" width="8.28515625" style="6" bestFit="1" customWidth="1"/>
    <col min="40" max="40" width="7.85546875" style="6" customWidth="1"/>
    <col min="41" max="41" width="7" style="6" bestFit="1" customWidth="1"/>
    <col min="42" max="42" width="8.140625" style="6" bestFit="1" customWidth="1"/>
    <col min="43" max="43" width="7.85546875" style="6" bestFit="1" customWidth="1"/>
    <col min="44" max="50" width="9.42578125" style="6" bestFit="1" customWidth="1"/>
    <col min="51" max="51" width="9.5703125" style="6" bestFit="1" customWidth="1"/>
    <col min="52" max="53" width="9.42578125" style="6" bestFit="1" customWidth="1"/>
    <col min="54" max="54" width="9.5703125" style="6" bestFit="1" customWidth="1"/>
    <col min="55" max="16384" width="9.140625" style="6"/>
  </cols>
  <sheetData>
    <row r="1" spans="1:39" ht="42" customHeight="1" x14ac:dyDescent="0.25">
      <c r="A1" s="138" t="s">
        <v>41</v>
      </c>
      <c r="B1" s="138"/>
      <c r="C1" s="138"/>
      <c r="D1" s="138"/>
      <c r="E1" s="139" t="s">
        <v>149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40" t="s">
        <v>44</v>
      </c>
      <c r="AH1" s="140"/>
      <c r="AI1" s="140"/>
      <c r="AJ1" s="140"/>
      <c r="AK1" s="140"/>
      <c r="AL1" s="140"/>
      <c r="AM1" s="140"/>
    </row>
    <row r="2" spans="1:39" ht="39.950000000000003" customHeight="1" x14ac:dyDescent="0.25">
      <c r="A2" s="138" t="s">
        <v>42</v>
      </c>
      <c r="B2" s="138"/>
      <c r="C2" s="138"/>
      <c r="D2" s="138"/>
      <c r="E2" s="140" t="s">
        <v>49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 t="s">
        <v>43</v>
      </c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 t="s">
        <v>57</v>
      </c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ht="24" customHeight="1" thickBot="1" x14ac:dyDescent="0.3"/>
    <row r="4" spans="1:39" ht="39.950000000000003" customHeight="1" thickBot="1" x14ac:dyDescent="0.3">
      <c r="D4" s="143" t="s">
        <v>115</v>
      </c>
      <c r="E4" s="144"/>
      <c r="F4" s="145"/>
    </row>
    <row r="5" spans="1:39" ht="39.950000000000003" customHeight="1" thickBot="1" x14ac:dyDescent="0.3">
      <c r="B5" s="19" t="s">
        <v>133</v>
      </c>
      <c r="C5" s="1" t="s">
        <v>134</v>
      </c>
      <c r="D5" s="28" t="s">
        <v>135</v>
      </c>
      <c r="E5" s="28" t="s">
        <v>136</v>
      </c>
      <c r="F5" s="29" t="s">
        <v>137</v>
      </c>
    </row>
    <row r="6" spans="1:39" ht="39.950000000000003" customHeight="1" thickBot="1" x14ac:dyDescent="0.3">
      <c r="A6" s="141" t="s">
        <v>128</v>
      </c>
      <c r="B6" s="116" t="s">
        <v>53</v>
      </c>
      <c r="C6" s="117" t="s">
        <v>16</v>
      </c>
      <c r="D6" s="55">
        <v>155</v>
      </c>
      <c r="E6" s="56">
        <v>175</v>
      </c>
      <c r="F6" s="57">
        <v>195</v>
      </c>
    </row>
    <row r="7" spans="1:39" ht="39.950000000000003" customHeight="1" thickBot="1" x14ac:dyDescent="0.3">
      <c r="A7" s="142"/>
      <c r="B7" s="116" t="s">
        <v>116</v>
      </c>
      <c r="C7" s="117" t="s">
        <v>119</v>
      </c>
      <c r="D7" s="61">
        <f>D6*0.0295</f>
        <v>4.5724999999999998</v>
      </c>
      <c r="E7" s="62">
        <f t="shared" ref="E7:F7" si="0">E6*0.0295</f>
        <v>5.1624999999999996</v>
      </c>
      <c r="F7" s="63">
        <f t="shared" si="0"/>
        <v>5.7524999999999995</v>
      </c>
    </row>
    <row r="8" spans="1:39" ht="39.950000000000003" customHeight="1" thickBot="1" x14ac:dyDescent="0.3">
      <c r="A8" s="141" t="s">
        <v>129</v>
      </c>
      <c r="B8" s="116" t="s">
        <v>54</v>
      </c>
      <c r="C8" s="117" t="s">
        <v>11</v>
      </c>
      <c r="D8" s="32">
        <v>2.2000000000000002</v>
      </c>
      <c r="E8" s="33">
        <v>2.8</v>
      </c>
      <c r="F8" s="34">
        <v>3.4</v>
      </c>
    </row>
    <row r="9" spans="1:39" ht="39.950000000000003" customHeight="1" thickBot="1" x14ac:dyDescent="0.3">
      <c r="A9" s="142"/>
      <c r="B9" s="116" t="s">
        <v>117</v>
      </c>
      <c r="C9" s="117" t="s">
        <v>120</v>
      </c>
      <c r="D9" s="73">
        <f>D8*39.4</f>
        <v>86.68</v>
      </c>
      <c r="E9" s="74">
        <f t="shared" ref="E9:F9" si="1">E8*39.4</f>
        <v>110.32</v>
      </c>
      <c r="F9" s="75">
        <f t="shared" si="1"/>
        <v>133.95999999999998</v>
      </c>
    </row>
    <row r="10" spans="1:39" ht="39.950000000000003" customHeight="1" thickBot="1" x14ac:dyDescent="0.3">
      <c r="A10" s="22" t="s">
        <v>0</v>
      </c>
      <c r="B10" s="150" t="s">
        <v>55</v>
      </c>
      <c r="C10" s="152" t="s">
        <v>12</v>
      </c>
      <c r="D10" s="35">
        <v>31</v>
      </c>
      <c r="E10" s="36">
        <v>41</v>
      </c>
      <c r="F10" s="37">
        <v>51</v>
      </c>
    </row>
    <row r="11" spans="1:39" ht="39.950000000000003" customHeight="1" thickBot="1" x14ac:dyDescent="0.3">
      <c r="A11" s="21" t="s">
        <v>130</v>
      </c>
      <c r="B11" s="150"/>
      <c r="C11" s="152"/>
      <c r="D11" s="38"/>
      <c r="E11" s="39"/>
      <c r="F11" s="40"/>
    </row>
    <row r="12" spans="1:39" ht="39.950000000000003" customHeight="1" thickBot="1" x14ac:dyDescent="0.3">
      <c r="A12" s="24" t="s">
        <v>1</v>
      </c>
      <c r="B12" s="151"/>
      <c r="C12" s="153"/>
      <c r="D12" s="38">
        <v>25</v>
      </c>
      <c r="E12" s="39">
        <v>36</v>
      </c>
      <c r="F12" s="40">
        <v>47</v>
      </c>
    </row>
    <row r="13" spans="1:39" ht="39.950000000000003" customHeight="1" x14ac:dyDescent="0.25">
      <c r="A13" s="22" t="s">
        <v>0</v>
      </c>
      <c r="B13" s="153" t="s">
        <v>118</v>
      </c>
      <c r="C13" s="153" t="s">
        <v>121</v>
      </c>
      <c r="D13" s="30">
        <f>D10*0.225</f>
        <v>6.9750000000000005</v>
      </c>
      <c r="E13" s="80">
        <f t="shared" ref="E13:F13" si="2">E10*0.225</f>
        <v>9.2249999999999996</v>
      </c>
      <c r="F13" s="31">
        <f t="shared" si="2"/>
        <v>11.475</v>
      </c>
    </row>
    <row r="14" spans="1:39" ht="39.950000000000003" customHeight="1" x14ac:dyDescent="0.25">
      <c r="A14" s="21" t="s">
        <v>130</v>
      </c>
      <c r="B14" s="154"/>
      <c r="C14" s="154"/>
      <c r="D14" s="38"/>
      <c r="E14" s="39"/>
      <c r="F14" s="40"/>
    </row>
    <row r="15" spans="1:39" ht="39.950000000000003" customHeight="1" thickBot="1" x14ac:dyDescent="0.3">
      <c r="A15" s="23" t="s">
        <v>1</v>
      </c>
      <c r="B15" s="155"/>
      <c r="C15" s="155"/>
      <c r="D15" s="82">
        <f>D12*0.225</f>
        <v>5.625</v>
      </c>
      <c r="E15" s="83">
        <f t="shared" ref="E15:F15" si="3">E12*0.225</f>
        <v>8.1</v>
      </c>
      <c r="F15" s="84">
        <f t="shared" si="3"/>
        <v>10.575000000000001</v>
      </c>
    </row>
    <row r="16" spans="1:39" ht="39.950000000000003" customHeight="1" thickBot="1" x14ac:dyDescent="0.3">
      <c r="A16" s="79" t="s">
        <v>0</v>
      </c>
      <c r="B16" s="156" t="s">
        <v>123</v>
      </c>
      <c r="C16" s="155" t="s">
        <v>13</v>
      </c>
      <c r="D16" s="38">
        <v>14</v>
      </c>
      <c r="E16" s="41">
        <v>26</v>
      </c>
      <c r="F16" s="40">
        <v>38</v>
      </c>
    </row>
    <row r="17" spans="1:38" ht="39.950000000000003" customHeight="1" thickBot="1" x14ac:dyDescent="0.3">
      <c r="A17" s="21" t="s">
        <v>131</v>
      </c>
      <c r="B17" s="157"/>
      <c r="C17" s="152"/>
      <c r="D17" s="38"/>
      <c r="E17" s="41"/>
      <c r="F17" s="40"/>
    </row>
    <row r="18" spans="1:38" ht="39.950000000000003" customHeight="1" thickBot="1" x14ac:dyDescent="0.3">
      <c r="A18" s="24" t="s">
        <v>1</v>
      </c>
      <c r="B18" s="158"/>
      <c r="C18" s="152"/>
      <c r="D18" s="38">
        <v>24</v>
      </c>
      <c r="E18" s="41">
        <v>35</v>
      </c>
      <c r="F18" s="40">
        <v>46</v>
      </c>
    </row>
    <row r="19" spans="1:38" ht="48.75" thickBot="1" x14ac:dyDescent="0.3">
      <c r="A19" s="20" t="s">
        <v>141</v>
      </c>
      <c r="B19" s="53" t="s">
        <v>124</v>
      </c>
      <c r="C19" s="117" t="s">
        <v>13</v>
      </c>
      <c r="D19" s="42">
        <v>1350</v>
      </c>
      <c r="E19" s="43">
        <v>1550</v>
      </c>
      <c r="F19" s="44">
        <v>1750</v>
      </c>
    </row>
    <row r="20" spans="1:38" ht="48.75" thickBot="1" x14ac:dyDescent="0.3">
      <c r="A20" s="20" t="s">
        <v>142</v>
      </c>
      <c r="B20" s="53" t="s">
        <v>124</v>
      </c>
      <c r="C20" s="117" t="s">
        <v>13</v>
      </c>
      <c r="D20" s="42">
        <v>850</v>
      </c>
      <c r="E20" s="43">
        <v>1000</v>
      </c>
      <c r="F20" s="44">
        <v>1200</v>
      </c>
    </row>
    <row r="21" spans="1:38" ht="39" thickBot="1" x14ac:dyDescent="0.3">
      <c r="A21" s="20" t="s">
        <v>143</v>
      </c>
      <c r="B21" s="118" t="s">
        <v>56</v>
      </c>
      <c r="C21" s="117" t="s">
        <v>14</v>
      </c>
      <c r="D21" s="42"/>
      <c r="E21" s="43"/>
      <c r="F21" s="44"/>
    </row>
    <row r="22" spans="1:38" ht="40.5" customHeight="1" thickBot="1" x14ac:dyDescent="0.3">
      <c r="A22" s="20" t="s">
        <v>125</v>
      </c>
      <c r="B22" s="159" t="s">
        <v>126</v>
      </c>
      <c r="C22" s="117" t="s">
        <v>127</v>
      </c>
      <c r="D22" s="131"/>
      <c r="E22" s="132"/>
      <c r="F22" s="133"/>
    </row>
    <row r="26" spans="1:38" x14ac:dyDescent="0.25">
      <c r="AE26" s="149" t="s">
        <v>45</v>
      </c>
      <c r="AF26" s="149"/>
      <c r="AG26" s="149"/>
      <c r="AH26" s="149"/>
      <c r="AI26" s="149" t="s">
        <v>46</v>
      </c>
      <c r="AJ26" s="149"/>
      <c r="AK26" s="149"/>
      <c r="AL26" s="149"/>
    </row>
    <row r="27" spans="1:38" x14ac:dyDescent="0.25">
      <c r="AE27" s="149"/>
      <c r="AF27" s="149"/>
      <c r="AG27" s="149"/>
      <c r="AH27" s="149"/>
      <c r="AI27" s="149"/>
      <c r="AJ27" s="149"/>
      <c r="AK27" s="149"/>
      <c r="AL27" s="149"/>
    </row>
    <row r="28" spans="1:38" x14ac:dyDescent="0.25">
      <c r="AE28" s="149"/>
      <c r="AF28" s="149"/>
      <c r="AG28" s="149"/>
      <c r="AH28" s="149"/>
      <c r="AI28" s="149"/>
      <c r="AJ28" s="149"/>
      <c r="AK28" s="149"/>
      <c r="AL28" s="149"/>
    </row>
    <row r="29" spans="1:38" x14ac:dyDescent="0.25">
      <c r="AE29" s="140" t="s">
        <v>47</v>
      </c>
      <c r="AF29" s="140"/>
      <c r="AG29" s="140"/>
      <c r="AH29" s="140"/>
      <c r="AI29" s="140" t="s">
        <v>48</v>
      </c>
      <c r="AJ29" s="140"/>
      <c r="AK29" s="140"/>
      <c r="AL29" s="140"/>
    </row>
    <row r="30" spans="1:38" x14ac:dyDescent="0.25">
      <c r="AE30" s="140"/>
      <c r="AF30" s="140"/>
      <c r="AG30" s="140"/>
      <c r="AH30" s="140"/>
      <c r="AI30" s="140"/>
      <c r="AJ30" s="140"/>
      <c r="AK30" s="140"/>
      <c r="AL30" s="140"/>
    </row>
    <row r="31" spans="1:38" x14ac:dyDescent="0.25">
      <c r="AE31" s="140"/>
      <c r="AF31" s="140"/>
      <c r="AG31" s="140"/>
      <c r="AH31" s="140"/>
      <c r="AI31" s="140"/>
      <c r="AJ31" s="140"/>
      <c r="AK31" s="140"/>
      <c r="AL31" s="140"/>
    </row>
  </sheetData>
  <mergeCells count="20">
    <mergeCell ref="AE26:AH28"/>
    <mergeCell ref="AI26:AL28"/>
    <mergeCell ref="AE29:AH31"/>
    <mergeCell ref="AI29:AL31"/>
    <mergeCell ref="A8:A9"/>
    <mergeCell ref="B10:B12"/>
    <mergeCell ref="C10:C12"/>
    <mergeCell ref="B13:B15"/>
    <mergeCell ref="C13:C15"/>
    <mergeCell ref="B16:B18"/>
    <mergeCell ref="C16:C18"/>
    <mergeCell ref="A6:A7"/>
    <mergeCell ref="D4:F4"/>
    <mergeCell ref="A1:D1"/>
    <mergeCell ref="E1:AF1"/>
    <mergeCell ref="AG1:AM1"/>
    <mergeCell ref="A2:D2"/>
    <mergeCell ref="E2:O2"/>
    <mergeCell ref="P2:AA2"/>
    <mergeCell ref="AB2:AM2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9</vt:i4>
      </vt:variant>
    </vt:vector>
  </HeadingPairs>
  <TitlesOfParts>
    <vt:vector size="18" baseType="lpstr">
      <vt:lpstr>SM Ultrasonikli</vt:lpstr>
      <vt:lpstr>SM Kalenderli</vt:lpstr>
      <vt:lpstr>SM Bondingsiz</vt:lpstr>
      <vt:lpstr>SMM</vt:lpstr>
      <vt:lpstr>SMS Kalenderli</vt:lpstr>
      <vt:lpstr>SMS DIMPLED</vt:lpstr>
      <vt:lpstr>SMS DIMPLED (QUILT)</vt:lpstr>
      <vt:lpstr>MMM</vt:lpstr>
      <vt:lpstr>MM </vt:lpstr>
      <vt:lpstr>'MM '!Yazdırma_Alanı</vt:lpstr>
      <vt:lpstr>MMM!Yazdırma_Alanı</vt:lpstr>
      <vt:lpstr>'SM Bondingsiz'!Yazdırma_Alanı</vt:lpstr>
      <vt:lpstr>'SM Kalenderli'!Yazdırma_Alanı</vt:lpstr>
      <vt:lpstr>'SM Ultrasonikli'!Yazdırma_Alanı</vt:lpstr>
      <vt:lpstr>SMM!Yazdırma_Alanı</vt:lpstr>
      <vt:lpstr>'SMS DIMPLED'!Yazdırma_Alanı</vt:lpstr>
      <vt:lpstr>'SMS DIMPLED (QUILT)'!Yazdırma_Alanı</vt:lpstr>
      <vt:lpstr>'SMS Kalenderli'!Yazdırma_Alanı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 Ergün Aslan</dc:creator>
  <cp:lastModifiedBy>Halil Böler</cp:lastModifiedBy>
  <cp:lastPrinted>2015-09-15T06:43:10Z</cp:lastPrinted>
  <dcterms:created xsi:type="dcterms:W3CDTF">2015-03-23T20:32:28Z</dcterms:created>
  <dcterms:modified xsi:type="dcterms:W3CDTF">2021-12-20T10:26:36Z</dcterms:modified>
</cp:coreProperties>
</file>